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F1" sheetId="1" r:id="rId4"/>
  </sheets>
  <definedNames/>
  <calcPr/>
</workbook>
</file>

<file path=xl/sharedStrings.xml><?xml version="1.0" encoding="utf-8"?>
<sst xmlns="http://schemas.openxmlformats.org/spreadsheetml/2006/main" count="1018" uniqueCount="84">
  <si>
    <t>Extrapolated Costs are in Pink</t>
  </si>
  <si>
    <t>Month (Billed at End)</t>
  </si>
  <si>
    <t>Ruby (Macaw)</t>
  </si>
  <si>
    <t>Jakey (Macaw)</t>
  </si>
  <si>
    <t>Teo (Macaw)</t>
  </si>
  <si>
    <t>Bomber (Macaw)</t>
  </si>
  <si>
    <t>Bongo</t>
  </si>
  <si>
    <t>Bradie</t>
  </si>
  <si>
    <t>Trooper</t>
  </si>
  <si>
    <t>Gus</t>
  </si>
  <si>
    <t>Rocky</t>
  </si>
  <si>
    <t>Tim</t>
  </si>
  <si>
    <t>Bless (Macaw)</t>
  </si>
  <si>
    <t>Mr. Bella (Cockatoo)</t>
  </si>
  <si>
    <t>Callie (Cockatoo)</t>
  </si>
  <si>
    <t>9/30/22</t>
  </si>
  <si>
    <t>10/31/22</t>
  </si>
  <si>
    <t>11/30/22</t>
  </si>
  <si>
    <t>12/31/22</t>
  </si>
  <si>
    <t>1/31/23</t>
  </si>
  <si>
    <t>2/28/23</t>
  </si>
  <si>
    <t>3/31/23</t>
  </si>
  <si>
    <t>4/30/23</t>
  </si>
  <si>
    <t>5/31/23</t>
  </si>
  <si>
    <t>6/30/23</t>
  </si>
  <si>
    <t>7/31/23</t>
  </si>
  <si>
    <t>8/31/23</t>
  </si>
  <si>
    <t>9/30/23</t>
  </si>
  <si>
    <t>10/31/23</t>
  </si>
  <si>
    <t>11/30/23</t>
  </si>
  <si>
    <t>12/31/23</t>
  </si>
  <si>
    <t>1/31/24</t>
  </si>
  <si>
    <t>2/28/24</t>
  </si>
  <si>
    <t>3/31/24</t>
  </si>
  <si>
    <t>4/30/24</t>
  </si>
  <si>
    <t>5/31/24</t>
  </si>
  <si>
    <t>6/30/24</t>
  </si>
  <si>
    <t>7/31/24</t>
  </si>
  <si>
    <t>8/31/24</t>
  </si>
  <si>
    <t>Recorded values only (non pink)</t>
  </si>
  <si>
    <t>Extrapolated</t>
  </si>
  <si>
    <t>Date Stay Began</t>
  </si>
  <si>
    <t>5/30/21 - Present</t>
  </si>
  <si>
    <t>1/25/22 - Present</t>
  </si>
  <si>
    <t>7/5/20-9/27/24</t>
  </si>
  <si>
    <t>7/2/22 Until now with the exception of a few weeks away</t>
  </si>
  <si>
    <t>5/4/23-8/31/24</t>
  </si>
  <si>
    <t>6/8/22-3/16/23</t>
  </si>
  <si>
    <t>3/31/20-10/7/22</t>
  </si>
  <si>
    <t>8/2/24 to now</t>
  </si>
  <si>
    <t>7/10/24-10/7/24</t>
  </si>
  <si>
    <t>Bird</t>
  </si>
  <si>
    <t>Species</t>
  </si>
  <si>
    <t>Total Focus Period Costs</t>
  </si>
  <si>
    <t>Total Months Stay</t>
  </si>
  <si>
    <t>Avg Monthly Stay</t>
  </si>
  <si>
    <t>Approx. Total Estimated Costs</t>
  </si>
  <si>
    <t>Total Months Stay During Focus Period</t>
  </si>
  <si>
    <t xml:space="preserve">still there </t>
  </si>
  <si>
    <t>Column 1</t>
  </si>
  <si>
    <t>Name</t>
  </si>
  <si>
    <t>Date</t>
  </si>
  <si>
    <t>Description</t>
  </si>
  <si>
    <t>Cost</t>
  </si>
  <si>
    <t>Cockatoo</t>
  </si>
  <si>
    <t>29+</t>
  </si>
  <si>
    <t>yes</t>
  </si>
  <si>
    <t>Callie</t>
  </si>
  <si>
    <t>Boarding</t>
  </si>
  <si>
    <t>Mr. Bella</t>
  </si>
  <si>
    <t>Macaw</t>
  </si>
  <si>
    <t>4+</t>
  </si>
  <si>
    <t>27+</t>
  </si>
  <si>
    <t>Bless</t>
  </si>
  <si>
    <t>38+</t>
  </si>
  <si>
    <t>Bomber</t>
  </si>
  <si>
    <t>36+</t>
  </si>
  <si>
    <t>35+</t>
  </si>
  <si>
    <t>Jakey</t>
  </si>
  <si>
    <t>15+</t>
  </si>
  <si>
    <t>43+</t>
  </si>
  <si>
    <t>Ruby</t>
  </si>
  <si>
    <t>Teo</t>
  </si>
  <si>
    <t>(Moved to FTB until Death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</si>
</sst>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$&quot;#,##0"/>
    <numFmt numFmtId="165" formatCode="m/d/yy"/>
  </numFmts>
  <fonts count="4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  <font>
      <color rgb="FF1F1F1F"/>
      <name val="&quot;Google Sans Mono&quot;"/>
    </font>
  </fonts>
  <fills count="4">
    <fill>
      <patternFill patternType="none"/>
    </fill>
    <fill>
      <patternFill patternType="lightGray"/>
    </fill>
    <fill>
      <patternFill patternType="solid">
        <fgColor rgb="FFF4CCCC"/>
        <bgColor rgb="FFF4CCCC"/>
      </patternFill>
    </fill>
    <fill>
      <patternFill patternType="solid">
        <fgColor rgb="FFF0F4F9"/>
        <bgColor rgb="FFF0F4F9"/>
      </patternFill>
    </fill>
  </fills>
  <borders count="20">
    <border/>
    <border>
      <left style="thin">
        <color rgb="FF2A5916"/>
      </left>
      <right style="thin">
        <color rgb="FF38761D"/>
      </right>
      <top style="thin">
        <color rgb="FF2A5916"/>
      </top>
      <bottom style="thin">
        <color rgb="FF2A5916"/>
      </bottom>
    </border>
    <border>
      <left style="thin">
        <color rgb="FF38761D"/>
      </left>
      <right style="thin">
        <color rgb="FF38761D"/>
      </right>
      <top style="thin">
        <color rgb="FF2A5916"/>
      </top>
      <bottom style="thin">
        <color rgb="FF2A5916"/>
      </bottom>
    </border>
    <border>
      <left style="thin">
        <color rgb="FF38761D"/>
      </left>
      <right style="thin">
        <color rgb="FF2A5916"/>
      </right>
      <top style="thin">
        <color rgb="FF2A5916"/>
      </top>
      <bottom style="thin">
        <color rgb="FF2A5916"/>
      </bottom>
    </border>
    <border>
      <left style="thin">
        <color rgb="FF2A5916"/>
      </left>
      <right style="thin">
        <color rgb="FFD9EAD3"/>
      </right>
      <top style="thin">
        <color rgb="FFD9EAD3"/>
      </top>
      <bottom style="thin">
        <color rgb="FFD9EAD3"/>
      </bottom>
    </border>
    <border>
      <left style="thin">
        <color rgb="FFD9EAD3"/>
      </left>
      <right style="thin">
        <color rgb="FFD9EAD3"/>
      </right>
      <top style="thin">
        <color rgb="FFD9EAD3"/>
      </top>
      <bottom style="thin">
        <color rgb="FFD9EAD3"/>
      </bottom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B6D7A8"/>
      </bottom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B6D7A8"/>
      </bottom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B6D7A8"/>
      </bottom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F6F8F9"/>
      </bottom>
    </border>
    <border>
      <left style="thin">
        <color rgb="FFD9EAD3"/>
      </left>
      <right style="thin">
        <color rgb="FF2A5916"/>
      </right>
      <top style="thin">
        <color rgb="FFD9EAD3"/>
      </top>
      <bottom style="thin">
        <color rgb="FFD9EAD3"/>
      </bottom>
    </border>
    <border>
      <left style="thin">
        <color rgb="FFF4CCCC"/>
      </left>
      <right style="thin">
        <color rgb="FF2A5916"/>
      </right>
      <top style="thin">
        <color rgb="FFF4CCCC"/>
      </top>
      <bottom style="thin">
        <color rgb="FFF4CCCC"/>
      </bottom>
    </border>
    <border>
      <left style="thin">
        <color rgb="FF2A5916"/>
      </left>
      <right style="thin">
        <color rgb="FFD9EAD3"/>
      </right>
      <top style="thin">
        <color rgb="FFD9EAD3"/>
      </top>
      <bottom style="thin">
        <color rgb="FF2A5916"/>
      </bottom>
    </border>
    <border>
      <left style="thin">
        <color rgb="FFD9EAD3"/>
      </left>
      <right style="thin">
        <color rgb="FFD9EAD3"/>
      </right>
      <top style="thin">
        <color rgb="FFD9EAD3"/>
      </top>
      <bottom style="thin">
        <color rgb="FF2A5916"/>
      </bottom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2A5916"/>
      </bottom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2A5916"/>
      </bottom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2A5916"/>
      </bottom>
    </border>
    <border>
      <left style="thin">
        <color rgb="FFF4CCCC"/>
      </left>
      <right style="thin">
        <color rgb="FF2A5916"/>
      </right>
      <top style="thin">
        <color rgb="FFF4CCCC"/>
      </top>
      <bottom style="thin">
        <color rgb="FF2A5916"/>
      </bottom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bottom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2" numFmtId="0" xfId="0" applyAlignment="1" applyFont="1">
      <alignment readingOrder="0"/>
    </xf>
    <xf borderId="0" fillId="0" fontId="1" numFmtId="49" xfId="0" applyAlignment="1" applyFont="1" applyNumberFormat="1">
      <alignment horizontal="right" readingOrder="0" shrinkToFit="0" vertical="bottom" wrapText="1"/>
    </xf>
    <xf borderId="0" fillId="0" fontId="1" numFmtId="0" xfId="0" applyAlignment="1" applyFont="1">
      <alignment vertical="bottom"/>
    </xf>
    <xf borderId="0" fillId="0" fontId="1" numFmtId="0" xfId="0" applyAlignment="1" applyFont="1">
      <alignment horizontal="right" shrinkToFit="0" vertical="bottom" wrapText="1"/>
    </xf>
    <xf borderId="0" fillId="0" fontId="1" numFmtId="164" xfId="0" applyAlignment="1" applyFont="1" applyNumberFormat="1">
      <alignment horizontal="right" shrinkToFit="0" vertical="bottom" wrapText="1"/>
    </xf>
    <xf borderId="0" fillId="0" fontId="1" numFmtId="164" xfId="0" applyAlignment="1" applyFont="1" applyNumberFormat="1">
      <alignment vertical="bottom"/>
    </xf>
    <xf borderId="0" fillId="2" fontId="1" numFmtId="0" xfId="0" applyAlignment="1" applyFill="1" applyFont="1">
      <alignment horizontal="right" shrinkToFit="0" vertical="bottom" wrapText="1"/>
    </xf>
    <xf borderId="0" fillId="0" fontId="1" numFmtId="0" xfId="0" applyAlignment="1" applyFont="1">
      <alignment horizontal="right" vertical="bottom"/>
    </xf>
    <xf borderId="0" fillId="0" fontId="1" numFmtId="164" xfId="0" applyAlignment="1" applyFont="1" applyNumberFormat="1">
      <alignment horizontal="right" vertical="bottom"/>
    </xf>
    <xf borderId="0" fillId="0" fontId="1" numFmtId="165" xfId="0" applyAlignment="1" applyFont="1" applyNumberFormat="1">
      <alignment readingOrder="0" vertical="bottom"/>
    </xf>
    <xf borderId="0" fillId="0" fontId="1" numFmtId="0" xfId="0" applyAlignment="1" applyFont="1">
      <alignment horizontal="right" readingOrder="0" vertical="bottom"/>
    </xf>
    <xf borderId="1" fillId="0" fontId="2" numFmtId="0" xfId="0" applyAlignment="1" applyBorder="1" applyFont="1">
      <alignment horizontal="left" readingOrder="0" shrinkToFit="0" vertical="center" wrapText="0"/>
    </xf>
    <xf borderId="2" fillId="0" fontId="2" numFmtId="0" xfId="0" applyAlignment="1" applyBorder="1" applyFont="1">
      <alignment horizontal="left" readingOrder="0" shrinkToFit="0" vertical="center" wrapText="0"/>
    </xf>
    <xf borderId="2" fillId="0" fontId="2" numFmtId="0" xfId="0" applyAlignment="1" applyBorder="1" applyFont="1">
      <alignment horizontal="left" readingOrder="0" shrinkToFit="0" vertical="center" wrapText="0"/>
    </xf>
    <xf borderId="3" fillId="0" fontId="2" numFmtId="0" xfId="0" applyAlignment="1" applyBorder="1" applyFont="1">
      <alignment horizontal="left" readingOrder="0" shrinkToFit="0" vertical="center" wrapText="0"/>
    </xf>
    <xf borderId="1" fillId="0" fontId="1" numFmtId="0" xfId="0" applyAlignment="1" applyBorder="1" applyFont="1">
      <alignment horizontal="left" readingOrder="0" shrinkToFit="0" vertical="bottom" wrapText="0"/>
    </xf>
    <xf borderId="2" fillId="0" fontId="1" numFmtId="0" xfId="0" applyAlignment="1" applyBorder="1" applyFont="1">
      <alignment horizontal="left" readingOrder="0" shrinkToFit="0" vertical="bottom" wrapText="0"/>
    </xf>
    <xf borderId="0" fillId="0" fontId="2" numFmtId="0" xfId="0" applyFont="1"/>
    <xf borderId="0" fillId="3" fontId="3" numFmtId="0" xfId="0" applyFill="1" applyFont="1"/>
    <xf borderId="4" fillId="0" fontId="2" numFmtId="0" xfId="0" applyAlignment="1" applyBorder="1" applyFont="1">
      <alignment shrinkToFit="0" vertical="center" wrapText="0"/>
    </xf>
    <xf borderId="5" fillId="0" fontId="2" numFmtId="0" xfId="0" applyAlignment="1" applyBorder="1" applyFont="1">
      <alignment readingOrder="0" shrinkToFit="0" vertical="center" wrapText="0"/>
    </xf>
    <xf borderId="5" fillId="0" fontId="2" numFmtId="164" xfId="0" applyAlignment="1" applyBorder="1" applyFont="1" applyNumberFormat="1">
      <alignment shrinkToFit="0" vertical="center" wrapText="0"/>
    </xf>
    <xf borderId="5" fillId="0" fontId="2" numFmtId="164" xfId="0" applyAlignment="1" applyBorder="1" applyFont="1" applyNumberFormat="1">
      <alignment readingOrder="0" shrinkToFit="0" vertical="center" wrapText="0"/>
    </xf>
    <xf borderId="6" fillId="0" fontId="2" numFmtId="0" xfId="0" applyAlignment="1" applyBorder="1" applyFont="1">
      <alignment readingOrder="0" shrinkToFit="0" vertical="center" wrapText="0"/>
    </xf>
    <xf borderId="7" fillId="0" fontId="2" numFmtId="0" xfId="0" applyAlignment="1" applyBorder="1" applyFont="1">
      <alignment readingOrder="0" shrinkToFit="0" vertical="center" wrapText="0"/>
    </xf>
    <xf borderId="7" fillId="0" fontId="1" numFmtId="49" xfId="0" applyAlignment="1" applyBorder="1" applyFont="1" applyNumberFormat="1">
      <alignment horizontal="right" readingOrder="0" shrinkToFit="0" vertical="bottom" wrapText="1"/>
    </xf>
    <xf borderId="8" fillId="0" fontId="1" numFmtId="164" xfId="0" applyAlignment="1" applyBorder="1" applyFont="1" applyNumberFormat="1">
      <alignment horizontal="right" shrinkToFit="0" vertical="bottom" wrapText="1"/>
    </xf>
    <xf borderId="0" fillId="0" fontId="2" numFmtId="165" xfId="0" applyAlignment="1" applyFont="1" applyNumberFormat="1">
      <alignment readingOrder="0"/>
    </xf>
    <xf borderId="9" fillId="0" fontId="2" numFmtId="0" xfId="0" applyAlignment="1" applyBorder="1" applyFont="1">
      <alignment shrinkToFit="0" vertical="center" wrapText="0"/>
    </xf>
    <xf borderId="10" fillId="0" fontId="2" numFmtId="0" xfId="0" applyAlignment="1" applyBorder="1" applyFont="1">
      <alignment readingOrder="0" shrinkToFit="0" vertical="center" wrapText="0"/>
    </xf>
    <xf borderId="10" fillId="0" fontId="2" numFmtId="164" xfId="0" applyAlignment="1" applyBorder="1" applyFont="1" applyNumberFormat="1">
      <alignment shrinkToFit="0" vertical="center" wrapText="0"/>
    </xf>
    <xf borderId="10" fillId="0" fontId="2" numFmtId="164" xfId="0" applyAlignment="1" applyBorder="1" applyFont="1" applyNumberFormat="1">
      <alignment readingOrder="0" shrinkToFit="0" vertical="center" wrapText="0"/>
    </xf>
    <xf borderId="11" fillId="0" fontId="2" numFmtId="0" xfId="0" applyAlignment="1" applyBorder="1" applyFont="1">
      <alignment readingOrder="0" shrinkToFit="0" vertical="center" wrapText="0"/>
    </xf>
    <xf borderId="4" fillId="0" fontId="2" numFmtId="0" xfId="0" applyAlignment="1" applyBorder="1" applyFont="1">
      <alignment readingOrder="0" shrinkToFit="0" vertical="center" wrapText="0"/>
    </xf>
    <xf borderId="5" fillId="0" fontId="1" numFmtId="49" xfId="0" applyAlignment="1" applyBorder="1" applyFont="1" applyNumberFormat="1">
      <alignment horizontal="right" readingOrder="0" shrinkToFit="0" vertical="bottom" wrapText="1"/>
    </xf>
    <xf borderId="12" fillId="0" fontId="1" numFmtId="164" xfId="0" applyAlignment="1" applyBorder="1" applyFont="1" applyNumberFormat="1">
      <alignment horizontal="right" shrinkToFit="0" vertical="bottom" wrapText="1"/>
    </xf>
    <xf borderId="13" fillId="2" fontId="1" numFmtId="164" xfId="0" applyAlignment="1" applyBorder="1" applyFont="1" applyNumberFormat="1">
      <alignment horizontal="right" shrinkToFit="0" vertical="bottom" wrapText="1"/>
    </xf>
    <xf borderId="12" fillId="0" fontId="2" numFmtId="0" xfId="0" applyAlignment="1" applyBorder="1" applyFont="1">
      <alignment readingOrder="0" shrinkToFit="0" vertical="center" wrapText="0"/>
    </xf>
    <xf borderId="14" fillId="0" fontId="2" numFmtId="0" xfId="0" applyAlignment="1" applyBorder="1" applyFont="1">
      <alignment shrinkToFit="0" vertical="center" wrapText="0"/>
    </xf>
    <xf borderId="15" fillId="0" fontId="2" numFmtId="0" xfId="0" applyAlignment="1" applyBorder="1" applyFont="1">
      <alignment readingOrder="0" shrinkToFit="0" vertical="center" wrapText="0"/>
    </xf>
    <xf borderId="15" fillId="0" fontId="2" numFmtId="164" xfId="0" applyAlignment="1" applyBorder="1" applyFont="1" applyNumberFormat="1">
      <alignment shrinkToFit="0" vertical="center" wrapText="0"/>
    </xf>
    <xf borderId="15" fillId="0" fontId="2" numFmtId="164" xfId="0" applyAlignment="1" applyBorder="1" applyFont="1" applyNumberFormat="1">
      <alignment readingOrder="0" shrinkToFit="0" vertical="center" wrapText="0"/>
    </xf>
    <xf borderId="6" fillId="0" fontId="2" numFmtId="0" xfId="0" applyAlignment="1" applyBorder="1" applyFont="1">
      <alignment shrinkToFit="0" vertical="center" wrapText="0"/>
    </xf>
    <xf borderId="7" fillId="0" fontId="2" numFmtId="164" xfId="0" applyAlignment="1" applyBorder="1" applyFont="1" applyNumberFormat="1">
      <alignment shrinkToFit="0" vertical="center" wrapText="0"/>
    </xf>
    <xf borderId="8" fillId="0" fontId="2" numFmtId="0" xfId="0" applyAlignment="1" applyBorder="1" applyFont="1">
      <alignment readingOrder="0" shrinkToFit="0" vertical="center" wrapText="0"/>
    </xf>
    <xf borderId="8" fillId="0" fontId="2" numFmtId="164" xfId="0" applyAlignment="1" applyBorder="1" applyFont="1" applyNumberFormat="1">
      <alignment readingOrder="0" shrinkToFit="0" vertical="center" wrapText="0"/>
    </xf>
    <xf borderId="12" fillId="0" fontId="2" numFmtId="164" xfId="0" applyAlignment="1" applyBorder="1" applyFont="1" applyNumberFormat="1">
      <alignment readingOrder="0" shrinkToFit="0" vertical="center" wrapText="0"/>
    </xf>
    <xf borderId="16" fillId="0" fontId="2" numFmtId="0" xfId="0" applyAlignment="1" applyBorder="1" applyFont="1">
      <alignment shrinkToFit="0" vertical="center" wrapText="0"/>
    </xf>
    <xf borderId="17" fillId="0" fontId="2" numFmtId="0" xfId="0" applyAlignment="1" applyBorder="1" applyFont="1">
      <alignment readingOrder="0" shrinkToFit="0" vertical="center" wrapText="0"/>
    </xf>
    <xf borderId="17" fillId="0" fontId="2" numFmtId="164" xfId="0" applyAlignment="1" applyBorder="1" applyFont="1" applyNumberFormat="1">
      <alignment shrinkToFit="0" vertical="center" wrapText="0"/>
    </xf>
    <xf borderId="18" fillId="0" fontId="2" numFmtId="0" xfId="0" applyAlignment="1" applyBorder="1" applyFont="1">
      <alignment readingOrder="0" shrinkToFit="0" vertical="center" wrapText="0"/>
    </xf>
    <xf borderId="8" fillId="0" fontId="1" numFmtId="164" xfId="0" applyAlignment="1" applyBorder="1" applyFont="1" applyNumberFormat="1">
      <alignment horizontal="right" readingOrder="0" shrinkToFit="0" vertical="bottom" wrapText="1"/>
    </xf>
    <xf borderId="16" fillId="0" fontId="2" numFmtId="0" xfId="0" applyAlignment="1" applyBorder="1" applyFont="1">
      <alignment readingOrder="0" shrinkToFit="0" vertical="center" wrapText="0"/>
    </xf>
    <xf borderId="17" fillId="0" fontId="1" numFmtId="49" xfId="0" applyAlignment="1" applyBorder="1" applyFont="1" applyNumberFormat="1">
      <alignment horizontal="right" readingOrder="0" shrinkToFit="0" vertical="bottom" wrapText="1"/>
    </xf>
    <xf borderId="19" fillId="2" fontId="1" numFmtId="164" xfId="0" applyAlignment="1" applyBorder="1" applyFont="1" applyNumberFormat="1">
      <alignment horizontal="right" shrinkToFit="0" vertical="bottom" wrapText="1"/>
    </xf>
  </cellXfs>
  <cellStyles count="1">
    <cellStyle xfId="0" name="Normal" builtinId="0"/>
  </cellStyles>
  <dxfs count="7">
    <dxf>
      <font/>
      <fill>
        <patternFill patternType="none"/>
      </fill>
      <border/>
    </dxf>
    <dxf>
      <font/>
      <fill>
        <patternFill patternType="solid">
          <fgColor rgb="FFF8F9FA"/>
          <bgColor rgb="FFF8F9FA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38761D"/>
          <bgColor rgb="FF38761D"/>
        </patternFill>
      </fill>
      <border/>
    </dxf>
    <dxf>
      <font/>
      <fill>
        <patternFill patternType="solid">
          <fgColor rgb="FFD9EAD3"/>
          <bgColor rgb="FFD9EAD3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font/>
      <fill>
        <patternFill patternType="solid">
          <fgColor rgb="FFB6D7A8"/>
          <bgColor rgb="FFB6D7A8"/>
        </patternFill>
      </fill>
      <border/>
    </dxf>
  </dxfs>
  <tableStyles count="4">
    <tableStyle count="2" pivot="0" name="BF1-style">
      <tableStyleElement dxfId="1" type="firstRowStripe"/>
      <tableStyleElement dxfId="2" type="secondRowStripe"/>
    </tableStyle>
    <tableStyle count="3" pivot="0" name="BF1-style 2">
      <tableStyleElement dxfId="3" type="headerRow"/>
      <tableStyleElement dxfId="4" type="firstRowStripe"/>
      <tableStyleElement dxfId="5" type="secondRowStripe"/>
    </tableStyle>
    <tableStyle count="3" pivot="0" name="BF1-style 3">
      <tableStyleElement dxfId="3" type="headerRow"/>
      <tableStyleElement dxfId="6" type="firstRowStripe"/>
      <tableStyleElement dxfId="4" type="secondRowStripe"/>
    </tableStyle>
    <tableStyle count="3" pivot="0" name="BF1-style 4">
      <tableStyleElement dxfId="3" type="headerRow"/>
      <tableStyleElement dxfId="6" type="firstRowStripe"/>
      <tableStyleElement dxfId="4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3:A27" displayName="Table_1" name="Table_1" id="1">
  <tableColumns count="1">
    <tableColumn name="Column1" id="1"/>
  </tableColumns>
  <tableStyleInfo name="BF1-style" showColumnStripes="0" showFirstColumn="1" showLastColumn="1" showRowStripes="1"/>
</table>
</file>

<file path=xl/tables/table2.xml><?xml version="1.0" encoding="utf-8"?>
<table xmlns="http://schemas.openxmlformats.org/spreadsheetml/2006/main" ref="Y32:AF45" displayName="Total_Costs_and_Length_of_Stay_Per_Bird" name="Total_Costs_and_Length_of_Stay_Per_Bird" id="2">
  <tableColumns count="8">
    <tableColumn name="Bird" id="1"/>
    <tableColumn name="Species" id="2"/>
    <tableColumn name="Total Focus Period Costs" id="3"/>
    <tableColumn name="Total Months Stay" id="4"/>
    <tableColumn name="Avg Monthly Stay" id="5"/>
    <tableColumn name="Approx. Total Estimated Costs" id="6"/>
    <tableColumn name="Column 1" id="7"/>
    <tableColumn name="still there " id="8"/>
  </tableColumns>
  <tableStyleInfo name="BF1-style 2" showColumnStripes="0" showFirstColumn="1" showLastColumn="1" showRowStripes="1"/>
</table>
</file>

<file path=xl/tables/table3.xml><?xml version="1.0" encoding="utf-8"?>
<table xmlns="http://schemas.openxmlformats.org/spreadsheetml/2006/main" ref="A33:E238" displayName="Birds_And_Costs_Itemized" name="Birds_And_Costs_Itemized" id="3">
  <tableColumns count="5">
    <tableColumn name="Name" id="1"/>
    <tableColumn name="Species" id="2"/>
    <tableColumn name="Date" id="3"/>
    <tableColumn name="Description" id="4"/>
    <tableColumn name="Cost" id="5"/>
  </tableColumns>
  <tableStyleInfo name="BF1-style 3" showColumnStripes="0" showFirstColumn="1" showLastColumn="1" showRowStripes="1"/>
</table>
</file>

<file path=xl/tables/table4.xml><?xml version="1.0" encoding="utf-8"?>
<table xmlns="http://schemas.openxmlformats.org/spreadsheetml/2006/main" ref="O47:R60" displayName="BF1_Bird_Costs" name="BF1_Bird_Costs" id="4">
  <tableColumns count="4">
    <tableColumn name="Bird" id="1"/>
    <tableColumn name="Species" id="2"/>
    <tableColumn name="Total Focus Period Costs" id="3"/>
    <tableColumn name="Total Months Stay During Focus Period" id="4"/>
  </tableColumns>
  <tableStyleInfo name="BF1-style 4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9" Type="http://schemas.openxmlformats.org/officeDocument/2006/relationships/table" Target="../tables/table4.xml"/><Relationship Id="rId6" Type="http://schemas.openxmlformats.org/officeDocument/2006/relationships/table" Target="../tables/table1.xml"/><Relationship Id="rId7" Type="http://schemas.openxmlformats.org/officeDocument/2006/relationships/table" Target="../tables/table2.xml"/><Relationship Id="rId8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13.88"/>
    <col customWidth="1" min="17" max="17" width="27.25"/>
    <col customWidth="1" min="18" max="18" width="34.25"/>
    <col customWidth="1" min="27" max="27" width="27.25"/>
    <col customWidth="1" min="28" max="28" width="18.88"/>
    <col customWidth="1" min="29" max="29" width="21.5"/>
    <col customWidth="1" min="30" max="30" width="31.25"/>
    <col customWidth="1" min="32" max="32" width="12.75"/>
  </cols>
  <sheetData>
    <row r="1">
      <c r="A1" s="1" t="s">
        <v>0</v>
      </c>
      <c r="B1" s="2"/>
      <c r="C1" s="3"/>
      <c r="D1" s="3"/>
      <c r="E1" s="3"/>
      <c r="F1" s="3"/>
      <c r="G1" s="2"/>
      <c r="H1" s="2"/>
      <c r="I1" s="2"/>
      <c r="J1" s="2"/>
      <c r="K1" s="4"/>
      <c r="L1" s="2"/>
      <c r="M1" s="3"/>
      <c r="N1" s="1"/>
      <c r="O1" s="1"/>
    </row>
    <row r="2">
      <c r="A2" s="1" t="s">
        <v>1</v>
      </c>
      <c r="B2" s="2"/>
      <c r="C2" s="3" t="s">
        <v>2</v>
      </c>
      <c r="D2" s="3" t="s">
        <v>3</v>
      </c>
      <c r="E2" s="3" t="s">
        <v>4</v>
      </c>
      <c r="F2" s="3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4" t="s">
        <v>10</v>
      </c>
      <c r="L2" s="2" t="s">
        <v>11</v>
      </c>
      <c r="M2" s="3" t="s">
        <v>12</v>
      </c>
      <c r="N2" s="1" t="s">
        <v>13</v>
      </c>
      <c r="O2" s="1" t="s">
        <v>14</v>
      </c>
    </row>
    <row r="3">
      <c r="A3" s="5" t="s">
        <v>15</v>
      </c>
      <c r="B3" s="6"/>
      <c r="C3" s="7">
        <v>630.0</v>
      </c>
      <c r="D3" s="7">
        <v>630.0</v>
      </c>
      <c r="E3" s="7">
        <v>630.0</v>
      </c>
      <c r="F3" s="7">
        <v>630.0</v>
      </c>
      <c r="G3" s="7">
        <v>630.0</v>
      </c>
      <c r="H3" s="7">
        <v>540.0</v>
      </c>
      <c r="I3" s="6"/>
      <c r="J3" s="6"/>
      <c r="K3" s="6"/>
      <c r="L3" s="7">
        <v>630.0</v>
      </c>
      <c r="M3" s="8">
        <v>630.0</v>
      </c>
      <c r="N3" s="6"/>
    </row>
    <row r="4">
      <c r="A4" s="5" t="s">
        <v>16</v>
      </c>
      <c r="B4" s="9"/>
      <c r="C4" s="7">
        <v>651.0</v>
      </c>
      <c r="D4" s="7">
        <v>651.0</v>
      </c>
      <c r="E4" s="7">
        <v>651.0</v>
      </c>
      <c r="F4" s="7">
        <v>651.0</v>
      </c>
      <c r="G4" s="7">
        <v>651.0</v>
      </c>
      <c r="H4" s="7">
        <v>558.0</v>
      </c>
      <c r="I4" s="7">
        <v>558.0</v>
      </c>
      <c r="J4" s="6"/>
      <c r="K4" s="6"/>
      <c r="L4" s="7">
        <v>651.0</v>
      </c>
      <c r="M4" s="6"/>
      <c r="N4" s="6"/>
    </row>
    <row r="5">
      <c r="A5" s="5" t="s">
        <v>17</v>
      </c>
      <c r="B5" s="9"/>
      <c r="C5" s="7">
        <v>630.0</v>
      </c>
      <c r="D5" s="7">
        <v>630.0</v>
      </c>
      <c r="E5" s="7">
        <v>630.0</v>
      </c>
      <c r="F5" s="7">
        <v>630.0</v>
      </c>
      <c r="G5" s="7">
        <v>630.0</v>
      </c>
      <c r="H5" s="7">
        <v>540.0</v>
      </c>
      <c r="I5" s="7">
        <v>540.0</v>
      </c>
      <c r="J5" s="6"/>
      <c r="K5" s="6"/>
      <c r="L5" s="7">
        <v>630.0</v>
      </c>
      <c r="M5" s="6"/>
      <c r="N5" s="6"/>
    </row>
    <row r="6">
      <c r="A6" s="5" t="s">
        <v>18</v>
      </c>
      <c r="B6" s="9"/>
      <c r="C6" s="10">
        <v>651.0</v>
      </c>
      <c r="D6" s="10">
        <v>651.0</v>
      </c>
      <c r="E6" s="10">
        <v>651.0</v>
      </c>
      <c r="F6" s="10">
        <v>651.0</v>
      </c>
      <c r="G6" s="10">
        <v>651.0</v>
      </c>
      <c r="H6" s="10">
        <v>588.0</v>
      </c>
      <c r="I6" s="10">
        <v>588.0</v>
      </c>
      <c r="J6" s="6"/>
      <c r="K6" s="6"/>
      <c r="L6" s="10">
        <v>651.0</v>
      </c>
      <c r="M6" s="6"/>
      <c r="N6" s="6"/>
    </row>
    <row r="7">
      <c r="A7" s="5" t="s">
        <v>19</v>
      </c>
      <c r="B7" s="9"/>
      <c r="C7" s="7">
        <v>651.0</v>
      </c>
      <c r="D7" s="7">
        <v>651.0</v>
      </c>
      <c r="E7" s="7">
        <v>651.0</v>
      </c>
      <c r="F7" s="7">
        <v>651.0</v>
      </c>
      <c r="G7" s="7">
        <v>651.0</v>
      </c>
      <c r="H7" s="7">
        <v>558.0</v>
      </c>
      <c r="I7" s="7">
        <v>558.0</v>
      </c>
      <c r="J7" s="6"/>
      <c r="K7" s="6"/>
      <c r="L7" s="7">
        <v>651.0</v>
      </c>
      <c r="M7" s="6"/>
      <c r="N7" s="6"/>
    </row>
    <row r="8">
      <c r="A8" s="5" t="s">
        <v>20</v>
      </c>
      <c r="B8" s="9"/>
      <c r="C8" s="7">
        <v>588.0</v>
      </c>
      <c r="D8" s="7">
        <v>588.0</v>
      </c>
      <c r="E8" s="7">
        <v>588.0</v>
      </c>
      <c r="F8" s="7">
        <v>588.0</v>
      </c>
      <c r="G8" s="7">
        <v>588.0</v>
      </c>
      <c r="H8" s="7">
        <v>504.0</v>
      </c>
      <c r="I8" s="7">
        <v>504.0</v>
      </c>
      <c r="J8" s="6"/>
      <c r="K8" s="6"/>
      <c r="L8" s="7">
        <v>588.0</v>
      </c>
      <c r="M8" s="6"/>
      <c r="N8" s="6"/>
    </row>
    <row r="9">
      <c r="A9" s="5" t="s">
        <v>21</v>
      </c>
      <c r="B9" s="9"/>
      <c r="C9" s="10">
        <v>651.0</v>
      </c>
      <c r="D9" s="10">
        <v>651.0</v>
      </c>
      <c r="E9" s="10">
        <v>651.0</v>
      </c>
      <c r="F9" s="10">
        <v>651.0</v>
      </c>
      <c r="G9" s="10">
        <v>651.0</v>
      </c>
      <c r="H9" s="10">
        <v>558.0</v>
      </c>
      <c r="I9" s="10">
        <v>558.0</v>
      </c>
      <c r="J9" s="6"/>
      <c r="K9" s="6"/>
      <c r="L9" s="10">
        <v>651.0</v>
      </c>
      <c r="M9" s="6"/>
      <c r="N9" s="6"/>
    </row>
    <row r="10">
      <c r="A10" s="5" t="s">
        <v>22</v>
      </c>
      <c r="B10" s="6"/>
      <c r="C10" s="8">
        <v>630.0</v>
      </c>
      <c r="D10" s="7">
        <v>630.0</v>
      </c>
      <c r="E10" s="7">
        <v>630.0</v>
      </c>
      <c r="F10" s="7">
        <v>630.0</v>
      </c>
      <c r="G10" s="7">
        <v>630.0</v>
      </c>
      <c r="H10" s="7">
        <v>486.0</v>
      </c>
      <c r="I10" s="7">
        <v>540.0</v>
      </c>
      <c r="J10" s="6"/>
      <c r="K10" s="6"/>
      <c r="L10" s="6"/>
      <c r="M10" s="6"/>
      <c r="N10" s="6"/>
    </row>
    <row r="11">
      <c r="A11" s="5" t="s">
        <v>23</v>
      </c>
      <c r="B11" s="6"/>
      <c r="C11" s="8">
        <v>651.0</v>
      </c>
      <c r="D11" s="7">
        <v>651.0</v>
      </c>
      <c r="E11" s="7">
        <v>651.0</v>
      </c>
      <c r="F11" s="7">
        <v>651.0</v>
      </c>
      <c r="G11" s="7">
        <v>651.0</v>
      </c>
      <c r="H11" s="7">
        <v>450.0</v>
      </c>
      <c r="I11" s="7">
        <v>558.0</v>
      </c>
      <c r="J11" s="7">
        <v>630.0</v>
      </c>
      <c r="K11" s="6"/>
      <c r="L11" s="6"/>
      <c r="M11" s="6"/>
      <c r="N11" s="6"/>
    </row>
    <row r="12">
      <c r="A12" s="5" t="s">
        <v>24</v>
      </c>
      <c r="B12" s="9"/>
      <c r="C12" s="10">
        <v>630.0</v>
      </c>
      <c r="D12" s="10">
        <v>630.0</v>
      </c>
      <c r="E12" s="10">
        <v>630.0</v>
      </c>
      <c r="F12" s="10">
        <v>630.0</v>
      </c>
      <c r="G12" s="10">
        <v>630.0</v>
      </c>
      <c r="H12" s="10">
        <v>540.0</v>
      </c>
      <c r="I12" s="10">
        <v>540.0</v>
      </c>
      <c r="J12" s="10">
        <v>630.0</v>
      </c>
      <c r="K12" s="6"/>
      <c r="L12" s="6"/>
      <c r="M12" s="6"/>
      <c r="N12" s="6"/>
    </row>
    <row r="13">
      <c r="A13" s="5" t="s">
        <v>25</v>
      </c>
      <c r="B13" s="9"/>
      <c r="C13" s="7">
        <v>651.0</v>
      </c>
      <c r="D13" s="7">
        <v>651.0</v>
      </c>
      <c r="E13" s="7">
        <v>651.0</v>
      </c>
      <c r="F13" s="7">
        <v>651.0</v>
      </c>
      <c r="G13" s="7">
        <v>651.0</v>
      </c>
      <c r="H13" s="7">
        <v>504.0</v>
      </c>
      <c r="I13" s="7">
        <v>558.0</v>
      </c>
      <c r="J13" s="7">
        <v>651.0</v>
      </c>
      <c r="K13" s="6"/>
      <c r="L13" s="6"/>
      <c r="M13" s="6"/>
      <c r="N13" s="6"/>
    </row>
    <row r="14">
      <c r="A14" s="5" t="s">
        <v>26</v>
      </c>
      <c r="B14" s="9"/>
      <c r="C14" s="7">
        <v>651.0</v>
      </c>
      <c r="D14" s="7">
        <v>651.0</v>
      </c>
      <c r="E14" s="7">
        <v>651.0</v>
      </c>
      <c r="F14" s="7">
        <v>651.0</v>
      </c>
      <c r="G14" s="7">
        <v>651.0</v>
      </c>
      <c r="H14" s="7">
        <v>558.0</v>
      </c>
      <c r="I14" s="7">
        <v>558.0</v>
      </c>
      <c r="J14" s="7">
        <v>651.0</v>
      </c>
      <c r="K14" s="6"/>
      <c r="L14" s="6"/>
      <c r="M14" s="6"/>
      <c r="N14" s="6"/>
    </row>
    <row r="15">
      <c r="A15" s="5" t="s">
        <v>27</v>
      </c>
      <c r="B15" s="9"/>
      <c r="C15" s="7">
        <v>630.0</v>
      </c>
      <c r="D15" s="7">
        <v>630.0</v>
      </c>
      <c r="E15" s="7">
        <v>630.0</v>
      </c>
      <c r="F15" s="7">
        <v>630.0</v>
      </c>
      <c r="G15" s="7">
        <v>630.0</v>
      </c>
      <c r="H15" s="7">
        <v>540.0</v>
      </c>
      <c r="I15" s="7">
        <v>540.0</v>
      </c>
      <c r="J15" s="7">
        <v>630.0</v>
      </c>
      <c r="K15" s="2"/>
      <c r="L15" s="6"/>
      <c r="M15" s="6"/>
      <c r="N15" s="6"/>
    </row>
    <row r="16">
      <c r="A16" s="5" t="s">
        <v>28</v>
      </c>
      <c r="B16" s="9"/>
      <c r="C16" s="7">
        <v>651.0</v>
      </c>
      <c r="D16" s="7">
        <v>651.0</v>
      </c>
      <c r="E16" s="7">
        <v>651.0</v>
      </c>
      <c r="F16" s="7">
        <v>651.0</v>
      </c>
      <c r="G16" s="7">
        <v>651.0</v>
      </c>
      <c r="H16" s="7">
        <v>558.0</v>
      </c>
      <c r="I16" s="7">
        <v>558.0</v>
      </c>
      <c r="J16" s="7">
        <v>651.0</v>
      </c>
      <c r="K16" s="7">
        <v>651.0</v>
      </c>
      <c r="L16" s="6"/>
      <c r="M16" s="6"/>
      <c r="N16" s="6"/>
    </row>
    <row r="17">
      <c r="A17" s="5" t="s">
        <v>29</v>
      </c>
      <c r="B17" s="9"/>
      <c r="C17" s="7">
        <v>630.0</v>
      </c>
      <c r="D17" s="7">
        <v>630.0</v>
      </c>
      <c r="E17" s="7">
        <v>630.0</v>
      </c>
      <c r="F17" s="7">
        <v>630.0</v>
      </c>
      <c r="G17" s="7">
        <v>630.0</v>
      </c>
      <c r="H17" s="7">
        <v>540.0</v>
      </c>
      <c r="I17" s="7">
        <v>540.0</v>
      </c>
      <c r="J17" s="7">
        <v>630.0</v>
      </c>
      <c r="K17" s="7">
        <v>630.0</v>
      </c>
      <c r="L17" s="6"/>
      <c r="M17" s="6"/>
      <c r="N17" s="6"/>
    </row>
    <row r="18">
      <c r="A18" s="5" t="s">
        <v>30</v>
      </c>
      <c r="B18" s="9"/>
      <c r="C18" s="7">
        <v>651.0</v>
      </c>
      <c r="D18" s="7">
        <v>651.0</v>
      </c>
      <c r="E18" s="7">
        <v>651.0</v>
      </c>
      <c r="F18" s="7">
        <v>651.0</v>
      </c>
      <c r="G18" s="7">
        <v>651.0</v>
      </c>
      <c r="H18" s="7">
        <v>588.0</v>
      </c>
      <c r="I18" s="7">
        <v>588.0</v>
      </c>
      <c r="J18" s="7">
        <v>651.0</v>
      </c>
      <c r="K18" s="7">
        <v>651.0</v>
      </c>
      <c r="L18" s="6"/>
      <c r="M18" s="6"/>
      <c r="N18" s="6"/>
    </row>
    <row r="19">
      <c r="A19" s="5" t="s">
        <v>31</v>
      </c>
      <c r="B19" s="9"/>
      <c r="C19" s="10">
        <v>651.0</v>
      </c>
      <c r="D19" s="10">
        <v>651.0</v>
      </c>
      <c r="E19" s="10">
        <v>651.0</v>
      </c>
      <c r="F19" s="10">
        <v>651.0</v>
      </c>
      <c r="G19" s="10">
        <v>651.0</v>
      </c>
      <c r="H19" s="10">
        <v>588.0</v>
      </c>
      <c r="I19" s="10">
        <v>588.0</v>
      </c>
      <c r="J19" s="10">
        <v>651.0</v>
      </c>
      <c r="K19" s="10">
        <v>651.0</v>
      </c>
      <c r="L19" s="6"/>
      <c r="M19" s="6"/>
      <c r="N19" s="6"/>
    </row>
    <row r="20">
      <c r="A20" s="5" t="s">
        <v>32</v>
      </c>
      <c r="B20" s="9"/>
      <c r="C20" s="7">
        <v>609.0</v>
      </c>
      <c r="D20" s="7">
        <v>609.0</v>
      </c>
      <c r="E20" s="7">
        <v>609.0</v>
      </c>
      <c r="F20" s="7">
        <v>609.0</v>
      </c>
      <c r="G20" s="7">
        <v>609.0</v>
      </c>
      <c r="H20" s="7">
        <v>522.0</v>
      </c>
      <c r="I20" s="7">
        <v>522.0</v>
      </c>
      <c r="J20" s="7">
        <v>609.0</v>
      </c>
      <c r="K20" s="7">
        <v>609.0</v>
      </c>
      <c r="L20" s="6"/>
      <c r="M20" s="6"/>
      <c r="N20" s="6"/>
    </row>
    <row r="21">
      <c r="A21" s="5" t="s">
        <v>33</v>
      </c>
      <c r="B21" s="9"/>
      <c r="C21" s="10">
        <v>651.0</v>
      </c>
      <c r="D21" s="10">
        <v>651.0</v>
      </c>
      <c r="E21" s="10">
        <v>651.0</v>
      </c>
      <c r="F21" s="10">
        <v>651.0</v>
      </c>
      <c r="G21" s="10">
        <v>651.0</v>
      </c>
      <c r="H21" s="10">
        <v>588.0</v>
      </c>
      <c r="I21" s="10">
        <v>588.0</v>
      </c>
      <c r="J21" s="10">
        <v>651.0</v>
      </c>
      <c r="K21" s="10">
        <v>651.0</v>
      </c>
      <c r="L21" s="6"/>
      <c r="M21" s="6"/>
      <c r="N21" s="6"/>
    </row>
    <row r="22">
      <c r="A22" s="5" t="s">
        <v>34</v>
      </c>
      <c r="B22" s="9"/>
      <c r="C22" s="10">
        <v>630.0</v>
      </c>
      <c r="D22" s="10">
        <v>630.0</v>
      </c>
      <c r="E22" s="10">
        <v>483.0</v>
      </c>
      <c r="F22" s="10">
        <v>630.0</v>
      </c>
      <c r="G22" s="10">
        <v>630.0</v>
      </c>
      <c r="H22" s="10">
        <v>540.0</v>
      </c>
      <c r="I22" s="10">
        <v>540.0</v>
      </c>
      <c r="J22" s="10">
        <v>630.0</v>
      </c>
      <c r="K22" s="10">
        <v>630.0</v>
      </c>
      <c r="L22" s="6"/>
      <c r="M22" s="6"/>
      <c r="N22" s="6"/>
    </row>
    <row r="23">
      <c r="A23" s="5" t="s">
        <v>35</v>
      </c>
      <c r="B23" s="9"/>
      <c r="C23" s="10">
        <v>651.0</v>
      </c>
      <c r="D23" s="10">
        <v>651.0</v>
      </c>
      <c r="E23" s="10">
        <v>651.0</v>
      </c>
      <c r="F23" s="10">
        <v>651.0</v>
      </c>
      <c r="G23" s="10">
        <v>651.0</v>
      </c>
      <c r="H23" s="10">
        <v>588.0</v>
      </c>
      <c r="I23" s="10">
        <v>588.0</v>
      </c>
      <c r="J23" s="10">
        <v>651.0</v>
      </c>
      <c r="K23" s="10">
        <v>651.0</v>
      </c>
      <c r="L23" s="6"/>
      <c r="M23" s="6"/>
      <c r="N23" s="6"/>
    </row>
    <row r="24">
      <c r="A24" s="5" t="s">
        <v>36</v>
      </c>
      <c r="B24" s="9"/>
      <c r="C24" s="10">
        <v>630.0</v>
      </c>
      <c r="D24" s="10">
        <v>630.0</v>
      </c>
      <c r="E24" s="10">
        <v>483.0</v>
      </c>
      <c r="F24" s="10">
        <v>630.0</v>
      </c>
      <c r="G24" s="10">
        <v>630.0</v>
      </c>
      <c r="H24" s="10">
        <v>540.0</v>
      </c>
      <c r="I24" s="10">
        <v>540.0</v>
      </c>
      <c r="J24" s="10">
        <v>630.0</v>
      </c>
      <c r="K24" s="10">
        <v>630.0</v>
      </c>
      <c r="L24" s="6"/>
      <c r="M24" s="6"/>
      <c r="N24" s="6"/>
    </row>
    <row r="25">
      <c r="A25" s="5" t="s">
        <v>37</v>
      </c>
      <c r="B25" s="9"/>
      <c r="C25" s="7">
        <v>651.0</v>
      </c>
      <c r="D25" s="7">
        <v>651.0</v>
      </c>
      <c r="E25" s="7">
        <v>651.0</v>
      </c>
      <c r="F25" s="7">
        <v>651.0</v>
      </c>
      <c r="G25" s="7">
        <v>651.0</v>
      </c>
      <c r="H25" s="7">
        <v>558.0</v>
      </c>
      <c r="I25" s="7">
        <v>558.0</v>
      </c>
      <c r="J25" s="7">
        <v>651.0</v>
      </c>
      <c r="K25" s="7">
        <v>651.0</v>
      </c>
      <c r="L25" s="6"/>
      <c r="M25" s="6"/>
      <c r="N25" s="6"/>
      <c r="O25" s="4">
        <v>441.0</v>
      </c>
    </row>
    <row r="26">
      <c r="A26" s="5" t="s">
        <v>38</v>
      </c>
      <c r="B26" s="9"/>
      <c r="C26" s="7">
        <v>686.0</v>
      </c>
      <c r="D26" s="7">
        <v>651.0</v>
      </c>
      <c r="E26" s="7">
        <v>651.0</v>
      </c>
      <c r="F26" s="7">
        <v>686.0</v>
      </c>
      <c r="G26" s="7">
        <v>686.0</v>
      </c>
      <c r="H26" s="7">
        <v>588.0</v>
      </c>
      <c r="I26" s="7">
        <v>588.0</v>
      </c>
      <c r="J26" s="7">
        <v>665.0</v>
      </c>
      <c r="K26" s="7">
        <v>651.0</v>
      </c>
      <c r="L26" s="6"/>
      <c r="M26" s="6"/>
      <c r="N26" s="1">
        <v>378.0</v>
      </c>
      <c r="O26" s="4">
        <v>651.0</v>
      </c>
    </row>
    <row r="27">
      <c r="A27" s="5"/>
      <c r="B27" s="2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</row>
    <row r="28">
      <c r="A28" s="6"/>
      <c r="B28" s="2" t="s">
        <v>39</v>
      </c>
      <c r="C28" s="7">
        <f t="shared" ref="C28:L28" si="1">SUM(C3:C5,C7:C8,C10:C11,C13:C18,C20,C25:C26)</f>
        <v>10241</v>
      </c>
      <c r="D28" s="7">
        <f t="shared" si="1"/>
        <v>10206</v>
      </c>
      <c r="E28" s="7">
        <f t="shared" si="1"/>
        <v>10206</v>
      </c>
      <c r="F28" s="7">
        <f t="shared" si="1"/>
        <v>10241</v>
      </c>
      <c r="G28" s="7">
        <f t="shared" si="1"/>
        <v>10241</v>
      </c>
      <c r="H28" s="7">
        <f t="shared" si="1"/>
        <v>8592</v>
      </c>
      <c r="I28" s="7">
        <f t="shared" si="1"/>
        <v>8268</v>
      </c>
      <c r="J28" s="7">
        <f t="shared" si="1"/>
        <v>6419</v>
      </c>
      <c r="K28" s="7">
        <f t="shared" si="1"/>
        <v>3843</v>
      </c>
      <c r="L28" s="7">
        <f t="shared" si="1"/>
        <v>3150</v>
      </c>
      <c r="M28" s="7">
        <v>630.0</v>
      </c>
      <c r="N28" s="1">
        <v>378.0</v>
      </c>
      <c r="O28" s="4">
        <v>651.0</v>
      </c>
    </row>
    <row r="29">
      <c r="A29" s="6"/>
      <c r="B29" s="6" t="s">
        <v>40</v>
      </c>
      <c r="C29" s="11">
        <f t="shared" ref="C29:M29" si="2">SUM(C3:C26)</f>
        <v>15386</v>
      </c>
      <c r="D29" s="11">
        <f t="shared" si="2"/>
        <v>15351</v>
      </c>
      <c r="E29" s="11">
        <f t="shared" si="2"/>
        <v>15057</v>
      </c>
      <c r="F29" s="11">
        <f t="shared" si="2"/>
        <v>15386</v>
      </c>
      <c r="G29" s="11">
        <f t="shared" si="2"/>
        <v>15386</v>
      </c>
      <c r="H29" s="11">
        <f t="shared" si="2"/>
        <v>13122</v>
      </c>
      <c r="I29" s="11">
        <f t="shared" si="2"/>
        <v>12798</v>
      </c>
      <c r="J29" s="11">
        <f t="shared" si="2"/>
        <v>10262</v>
      </c>
      <c r="K29" s="11">
        <f t="shared" si="2"/>
        <v>7056</v>
      </c>
      <c r="L29" s="11">
        <f t="shared" si="2"/>
        <v>4452</v>
      </c>
      <c r="M29" s="12">
        <f t="shared" si="2"/>
        <v>630</v>
      </c>
      <c r="N29" s="1">
        <v>378.0</v>
      </c>
      <c r="O29" s="4">
        <v>651.0</v>
      </c>
    </row>
    <row r="30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</row>
    <row r="31">
      <c r="A31" s="1" t="s">
        <v>41</v>
      </c>
      <c r="B31" s="6"/>
      <c r="C31" s="1" t="s">
        <v>42</v>
      </c>
      <c r="D31" s="1" t="s">
        <v>43</v>
      </c>
      <c r="E31" s="1" t="s">
        <v>44</v>
      </c>
      <c r="F31" s="13">
        <v>44485.0</v>
      </c>
      <c r="G31" s="13">
        <v>44531.0</v>
      </c>
      <c r="H31" s="1" t="s">
        <v>45</v>
      </c>
      <c r="I31" s="13">
        <v>44817.0</v>
      </c>
      <c r="J31" s="1" t="s">
        <v>46</v>
      </c>
      <c r="K31" s="13">
        <v>45185.0</v>
      </c>
      <c r="L31" s="1" t="s">
        <v>47</v>
      </c>
      <c r="M31" s="14" t="s">
        <v>48</v>
      </c>
      <c r="N31" s="1" t="s">
        <v>49</v>
      </c>
      <c r="O31" s="4" t="s">
        <v>50</v>
      </c>
    </row>
    <row r="32">
      <c r="A32" s="6"/>
      <c r="B32" s="6"/>
      <c r="C32" s="6"/>
      <c r="D32" s="6"/>
      <c r="E32" s="6"/>
      <c r="F32" s="6"/>
      <c r="G32" s="1" t="s">
        <v>51</v>
      </c>
      <c r="H32" s="1" t="s">
        <v>52</v>
      </c>
      <c r="I32" s="4" t="s">
        <v>53</v>
      </c>
      <c r="J32" s="1" t="s">
        <v>54</v>
      </c>
      <c r="K32" s="4" t="s">
        <v>55</v>
      </c>
      <c r="L32" s="1" t="s">
        <v>56</v>
      </c>
      <c r="M32" s="11"/>
      <c r="N32" s="6"/>
      <c r="O32" s="4" t="s">
        <v>51</v>
      </c>
      <c r="P32" s="4" t="s">
        <v>52</v>
      </c>
      <c r="Q32" s="4" t="s">
        <v>53</v>
      </c>
      <c r="R32" s="4" t="s">
        <v>57</v>
      </c>
      <c r="S32" s="4" t="s">
        <v>54</v>
      </c>
      <c r="T32" s="4" t="s">
        <v>55</v>
      </c>
      <c r="U32" s="4" t="s">
        <v>56</v>
      </c>
      <c r="W32" s="4" t="s">
        <v>58</v>
      </c>
      <c r="Y32" s="15" t="s">
        <v>51</v>
      </c>
      <c r="Z32" s="16" t="s">
        <v>52</v>
      </c>
      <c r="AA32" s="16" t="s">
        <v>53</v>
      </c>
      <c r="AB32" s="16" t="s">
        <v>54</v>
      </c>
      <c r="AC32" s="16" t="s">
        <v>55</v>
      </c>
      <c r="AD32" s="16" t="s">
        <v>56</v>
      </c>
      <c r="AE32" s="17" t="s">
        <v>59</v>
      </c>
      <c r="AF32" s="18" t="s">
        <v>58</v>
      </c>
    </row>
    <row r="33">
      <c r="A33" s="19" t="s">
        <v>60</v>
      </c>
      <c r="B33" s="20" t="s">
        <v>52</v>
      </c>
      <c r="C33" s="20" t="s">
        <v>61</v>
      </c>
      <c r="D33" s="20" t="s">
        <v>62</v>
      </c>
      <c r="E33" s="18" t="s">
        <v>63</v>
      </c>
      <c r="F33" s="1"/>
      <c r="G33" s="1" t="str">
        <f>IFERROR(__xludf.DUMMYFUNCTION("UNIQUE(A34:A238)"),"Bradie")</f>
        <v>Bradie</v>
      </c>
      <c r="H33" s="1" t="s">
        <v>64</v>
      </c>
      <c r="I33" s="21">
        <f t="shared" ref="I33:I45" si="3">SUMIF(A34:A238, G33, E34:E238)</f>
        <v>13122</v>
      </c>
      <c r="J33" s="4" t="s">
        <v>65</v>
      </c>
      <c r="K33" s="1">
        <v>500.0</v>
      </c>
      <c r="L33" s="6"/>
      <c r="M33" s="11"/>
      <c r="N33" s="6"/>
      <c r="O33" s="4" t="s">
        <v>7</v>
      </c>
      <c r="P33" s="4" t="s">
        <v>64</v>
      </c>
      <c r="Q33" s="21">
        <v>13122.0</v>
      </c>
      <c r="R33" s="4">
        <v>24.0</v>
      </c>
      <c r="S33" s="4">
        <v>29.0</v>
      </c>
      <c r="T33" s="4">
        <v>500.0</v>
      </c>
      <c r="U33" s="22">
        <f t="shared" ref="U33:U45" si="4">S33 * T33</f>
        <v>14500</v>
      </c>
      <c r="W33" s="4" t="s">
        <v>66</v>
      </c>
      <c r="Y33" s="23" t="s">
        <v>67</v>
      </c>
      <c r="Z33" s="24" t="s">
        <v>64</v>
      </c>
      <c r="AA33" s="25">
        <v>1092.0</v>
      </c>
      <c r="AB33" s="24">
        <v>3.0</v>
      </c>
      <c r="AC33" s="26">
        <v>500.0</v>
      </c>
      <c r="AD33" s="25">
        <v>1500.0</v>
      </c>
    </row>
    <row r="34">
      <c r="A34" s="27" t="s">
        <v>7</v>
      </c>
      <c r="B34" s="28" t="s">
        <v>64</v>
      </c>
      <c r="C34" s="29" t="s">
        <v>15</v>
      </c>
      <c r="D34" s="28" t="s">
        <v>68</v>
      </c>
      <c r="E34" s="30">
        <v>540.0</v>
      </c>
      <c r="F34" s="31"/>
      <c r="G34" s="21" t="str">
        <f>IFERROR(__xludf.DUMMYFUNCTION("""COMPUTED_VALUE"""),"Callie")</f>
        <v>Callie</v>
      </c>
      <c r="H34" s="1" t="s">
        <v>64</v>
      </c>
      <c r="I34" s="21">
        <f t="shared" si="3"/>
        <v>1092</v>
      </c>
      <c r="J34" s="4">
        <v>3.0</v>
      </c>
      <c r="K34" s="1">
        <v>500.0</v>
      </c>
      <c r="O34" s="21" t="s">
        <v>67</v>
      </c>
      <c r="P34" s="4" t="s">
        <v>64</v>
      </c>
      <c r="Q34" s="21">
        <v>1092.0</v>
      </c>
      <c r="R34" s="4">
        <v>2.0</v>
      </c>
      <c r="S34" s="4">
        <v>3.0</v>
      </c>
      <c r="T34" s="4">
        <v>500.0</v>
      </c>
      <c r="U34" s="22">
        <f t="shared" si="4"/>
        <v>1500</v>
      </c>
      <c r="Y34" s="32" t="s">
        <v>69</v>
      </c>
      <c r="Z34" s="33" t="s">
        <v>64</v>
      </c>
      <c r="AA34" s="34">
        <v>378.0</v>
      </c>
      <c r="AB34" s="33">
        <v>4.0</v>
      </c>
      <c r="AC34" s="35">
        <v>500.0</v>
      </c>
      <c r="AD34" s="34">
        <v>2000.0</v>
      </c>
      <c r="AF34" s="36" t="s">
        <v>66</v>
      </c>
    </row>
    <row r="35">
      <c r="A35" s="37" t="s">
        <v>7</v>
      </c>
      <c r="B35" s="24" t="s">
        <v>64</v>
      </c>
      <c r="C35" s="38" t="s">
        <v>16</v>
      </c>
      <c r="D35" s="24" t="s">
        <v>68</v>
      </c>
      <c r="E35" s="39">
        <v>558.0</v>
      </c>
      <c r="F35" s="31"/>
      <c r="G35" s="21" t="str">
        <f>IFERROR(__xludf.DUMMYFUNCTION("""COMPUTED_VALUE"""),"Gus")</f>
        <v>Gus</v>
      </c>
      <c r="H35" s="1" t="s">
        <v>64</v>
      </c>
      <c r="I35" s="21">
        <f t="shared" si="3"/>
        <v>10262</v>
      </c>
      <c r="J35" s="4">
        <v>16.0</v>
      </c>
      <c r="K35" s="1">
        <v>500.0</v>
      </c>
      <c r="O35" s="21" t="s">
        <v>9</v>
      </c>
      <c r="P35" s="4" t="s">
        <v>64</v>
      </c>
      <c r="Q35" s="21">
        <v>10262.0</v>
      </c>
      <c r="R35" s="4">
        <v>16.0</v>
      </c>
      <c r="S35" s="4">
        <v>16.0</v>
      </c>
      <c r="T35" s="4">
        <v>500.0</v>
      </c>
      <c r="U35" s="22">
        <f t="shared" si="4"/>
        <v>8000</v>
      </c>
      <c r="Y35" s="23" t="s">
        <v>11</v>
      </c>
      <c r="Z35" s="24" t="s">
        <v>70</v>
      </c>
      <c r="AA35" s="25">
        <v>4452.0</v>
      </c>
      <c r="AB35" s="24">
        <v>9.0</v>
      </c>
      <c r="AC35" s="26">
        <v>600.0</v>
      </c>
      <c r="AD35" s="25">
        <v>5400.0</v>
      </c>
    </row>
    <row r="36">
      <c r="A36" s="27" t="s">
        <v>7</v>
      </c>
      <c r="B36" s="28" t="s">
        <v>64</v>
      </c>
      <c r="C36" s="29" t="s">
        <v>17</v>
      </c>
      <c r="D36" s="28" t="s">
        <v>68</v>
      </c>
      <c r="E36" s="30">
        <v>540.0</v>
      </c>
      <c r="F36" s="31"/>
      <c r="G36" s="21" t="str">
        <f>IFERROR(__xludf.DUMMYFUNCTION("""COMPUTED_VALUE"""),"Mr. Bella")</f>
        <v>Mr. Bella</v>
      </c>
      <c r="H36" s="1" t="s">
        <v>64</v>
      </c>
      <c r="I36" s="21">
        <f t="shared" si="3"/>
        <v>378</v>
      </c>
      <c r="J36" s="4" t="s">
        <v>71</v>
      </c>
      <c r="K36" s="1">
        <v>500.0</v>
      </c>
      <c r="O36" s="21" t="s">
        <v>69</v>
      </c>
      <c r="P36" s="4" t="s">
        <v>64</v>
      </c>
      <c r="Q36" s="21">
        <v>378.0</v>
      </c>
      <c r="R36" s="4">
        <v>1.0</v>
      </c>
      <c r="S36" s="4">
        <v>4.0</v>
      </c>
      <c r="T36" s="4">
        <v>500.0</v>
      </c>
      <c r="U36" s="22">
        <f t="shared" si="4"/>
        <v>2000</v>
      </c>
      <c r="W36" s="4" t="s">
        <v>66</v>
      </c>
      <c r="Y36" s="32" t="s">
        <v>10</v>
      </c>
      <c r="Z36" s="33" t="s">
        <v>70</v>
      </c>
      <c r="AA36" s="34">
        <v>7056.0</v>
      </c>
      <c r="AB36" s="33">
        <v>15.0</v>
      </c>
      <c r="AC36" s="35">
        <v>600.0</v>
      </c>
      <c r="AD36" s="34">
        <v>9000.0</v>
      </c>
      <c r="AF36" s="36" t="s">
        <v>66</v>
      </c>
    </row>
    <row r="37">
      <c r="A37" s="37" t="s">
        <v>7</v>
      </c>
      <c r="B37" s="24" t="s">
        <v>64</v>
      </c>
      <c r="C37" s="38" t="s">
        <v>18</v>
      </c>
      <c r="D37" s="24" t="s">
        <v>68</v>
      </c>
      <c r="E37" s="40">
        <v>588.0</v>
      </c>
      <c r="F37" s="31"/>
      <c r="G37" s="21" t="str">
        <f>IFERROR(__xludf.DUMMYFUNCTION("""COMPUTED_VALUE"""),"Trooper")</f>
        <v>Trooper</v>
      </c>
      <c r="H37" s="1" t="s">
        <v>64</v>
      </c>
      <c r="I37" s="21">
        <f t="shared" si="3"/>
        <v>12798</v>
      </c>
      <c r="J37" s="4" t="s">
        <v>72</v>
      </c>
      <c r="K37" s="1">
        <v>500.0</v>
      </c>
      <c r="O37" s="21" t="s">
        <v>8</v>
      </c>
      <c r="P37" s="4" t="s">
        <v>64</v>
      </c>
      <c r="Q37" s="21">
        <v>12798.0</v>
      </c>
      <c r="R37" s="4">
        <v>23.0</v>
      </c>
      <c r="S37" s="4">
        <v>27.0</v>
      </c>
      <c r="T37" s="4">
        <v>500.0</v>
      </c>
      <c r="U37" s="22">
        <f t="shared" si="4"/>
        <v>13500</v>
      </c>
      <c r="W37" s="4" t="s">
        <v>66</v>
      </c>
      <c r="Y37" s="23" t="s">
        <v>9</v>
      </c>
      <c r="Z37" s="24" t="s">
        <v>64</v>
      </c>
      <c r="AA37" s="25">
        <v>10262.0</v>
      </c>
      <c r="AB37" s="24">
        <v>16.0</v>
      </c>
      <c r="AC37" s="26">
        <v>500.0</v>
      </c>
      <c r="AD37" s="25">
        <v>8000.0</v>
      </c>
    </row>
    <row r="38">
      <c r="A38" s="27" t="s">
        <v>7</v>
      </c>
      <c r="B38" s="28" t="s">
        <v>64</v>
      </c>
      <c r="C38" s="29" t="s">
        <v>19</v>
      </c>
      <c r="D38" s="28" t="s">
        <v>68</v>
      </c>
      <c r="E38" s="30">
        <v>558.0</v>
      </c>
      <c r="G38" s="21" t="str">
        <f>IFERROR(__xludf.DUMMYFUNCTION("""COMPUTED_VALUE"""),"Bless")</f>
        <v>Bless</v>
      </c>
      <c r="H38" s="4" t="s">
        <v>70</v>
      </c>
      <c r="I38" s="21">
        <f t="shared" si="3"/>
        <v>630</v>
      </c>
      <c r="J38" s="1">
        <v>30.0</v>
      </c>
      <c r="K38" s="4">
        <v>600.0</v>
      </c>
      <c r="O38" s="21" t="s">
        <v>73</v>
      </c>
      <c r="P38" s="4" t="s">
        <v>70</v>
      </c>
      <c r="Q38" s="21">
        <v>630.0</v>
      </c>
      <c r="R38" s="4">
        <v>1.0</v>
      </c>
      <c r="S38" s="4">
        <v>30.0</v>
      </c>
      <c r="T38" s="4">
        <v>600.0</v>
      </c>
      <c r="U38" s="22">
        <f t="shared" si="4"/>
        <v>18000</v>
      </c>
      <c r="Y38" s="32" t="s">
        <v>8</v>
      </c>
      <c r="Z38" s="33" t="s">
        <v>64</v>
      </c>
      <c r="AA38" s="34">
        <v>12798.0</v>
      </c>
      <c r="AB38" s="33">
        <v>27.0</v>
      </c>
      <c r="AC38" s="35">
        <v>500.0</v>
      </c>
      <c r="AD38" s="34">
        <v>13500.0</v>
      </c>
      <c r="AF38" s="36" t="s">
        <v>66</v>
      </c>
    </row>
    <row r="39">
      <c r="A39" s="37" t="s">
        <v>7</v>
      </c>
      <c r="B39" s="24" t="s">
        <v>64</v>
      </c>
      <c r="C39" s="38" t="s">
        <v>20</v>
      </c>
      <c r="D39" s="24" t="s">
        <v>68</v>
      </c>
      <c r="E39" s="39">
        <v>504.0</v>
      </c>
      <c r="G39" s="21" t="str">
        <f>IFERROR(__xludf.DUMMYFUNCTION("""COMPUTED_VALUE"""),"Bomber")</f>
        <v>Bomber</v>
      </c>
      <c r="H39" s="4" t="s">
        <v>70</v>
      </c>
      <c r="I39" s="21">
        <f t="shared" si="3"/>
        <v>15386</v>
      </c>
      <c r="J39" s="4" t="s">
        <v>74</v>
      </c>
      <c r="K39" s="4">
        <v>600.0</v>
      </c>
      <c r="O39" s="21" t="s">
        <v>75</v>
      </c>
      <c r="P39" s="4" t="s">
        <v>70</v>
      </c>
      <c r="Q39" s="21">
        <v>15386.0</v>
      </c>
      <c r="R39" s="4">
        <v>24.0</v>
      </c>
      <c r="S39" s="4">
        <v>38.0</v>
      </c>
      <c r="T39" s="4">
        <v>600.0</v>
      </c>
      <c r="U39" s="22">
        <f t="shared" si="4"/>
        <v>22800</v>
      </c>
      <c r="W39" s="4" t="s">
        <v>66</v>
      </c>
      <c r="Y39" s="37" t="s">
        <v>7</v>
      </c>
      <c r="Z39" s="24" t="s">
        <v>64</v>
      </c>
      <c r="AA39" s="25">
        <v>13122.0</v>
      </c>
      <c r="AB39" s="24">
        <v>29.0</v>
      </c>
      <c r="AC39" s="26">
        <v>500.0</v>
      </c>
      <c r="AD39" s="25">
        <v>14500.0</v>
      </c>
      <c r="AF39" s="41" t="s">
        <v>66</v>
      </c>
    </row>
    <row r="40">
      <c r="A40" s="27" t="s">
        <v>7</v>
      </c>
      <c r="B40" s="28" t="s">
        <v>64</v>
      </c>
      <c r="C40" s="29" t="s">
        <v>21</v>
      </c>
      <c r="D40" s="28" t="s">
        <v>68</v>
      </c>
      <c r="E40" s="40">
        <v>558.0</v>
      </c>
      <c r="G40" s="21" t="str">
        <f>IFERROR(__xludf.DUMMYFUNCTION("""COMPUTED_VALUE"""),"Bongo")</f>
        <v>Bongo</v>
      </c>
      <c r="H40" s="4" t="s">
        <v>70</v>
      </c>
      <c r="I40" s="21">
        <f t="shared" si="3"/>
        <v>15386</v>
      </c>
      <c r="J40" s="4" t="s">
        <v>76</v>
      </c>
      <c r="K40" s="4">
        <v>600.0</v>
      </c>
      <c r="O40" s="21" t="s">
        <v>6</v>
      </c>
      <c r="P40" s="4" t="s">
        <v>70</v>
      </c>
      <c r="Q40" s="21">
        <v>15386.0</v>
      </c>
      <c r="R40" s="4">
        <v>24.0</v>
      </c>
      <c r="S40" s="4">
        <v>36.0</v>
      </c>
      <c r="T40" s="4">
        <v>600.0</v>
      </c>
      <c r="U40" s="22">
        <f t="shared" si="4"/>
        <v>21600</v>
      </c>
      <c r="W40" s="4" t="s">
        <v>66</v>
      </c>
      <c r="Y40" s="32" t="s">
        <v>73</v>
      </c>
      <c r="Z40" s="33" t="s">
        <v>70</v>
      </c>
      <c r="AA40" s="34">
        <v>630.0</v>
      </c>
      <c r="AB40" s="33">
        <v>30.0</v>
      </c>
      <c r="AC40" s="35">
        <v>600.0</v>
      </c>
      <c r="AD40" s="34">
        <v>18000.0</v>
      </c>
    </row>
    <row r="41">
      <c r="A41" s="37" t="s">
        <v>7</v>
      </c>
      <c r="B41" s="24" t="s">
        <v>64</v>
      </c>
      <c r="C41" s="38" t="s">
        <v>22</v>
      </c>
      <c r="D41" s="24" t="s">
        <v>68</v>
      </c>
      <c r="E41" s="39">
        <v>486.0</v>
      </c>
      <c r="G41" s="21" t="str">
        <f>IFERROR(__xludf.DUMMYFUNCTION("""COMPUTED_VALUE"""),"Jakey")</f>
        <v>Jakey</v>
      </c>
      <c r="H41" s="4" t="s">
        <v>70</v>
      </c>
      <c r="I41" s="21">
        <f t="shared" si="3"/>
        <v>15351</v>
      </c>
      <c r="J41" s="4" t="s">
        <v>77</v>
      </c>
      <c r="K41" s="4">
        <v>600.0</v>
      </c>
      <c r="O41" s="21" t="s">
        <v>78</v>
      </c>
      <c r="P41" s="4" t="s">
        <v>70</v>
      </c>
      <c r="Q41" s="21">
        <v>15351.0</v>
      </c>
      <c r="R41" s="4">
        <v>24.0</v>
      </c>
      <c r="S41" s="4">
        <v>35.0</v>
      </c>
      <c r="T41" s="4">
        <v>600.0</v>
      </c>
      <c r="U41" s="22">
        <f t="shared" si="4"/>
        <v>21000</v>
      </c>
      <c r="W41" s="4" t="s">
        <v>66</v>
      </c>
      <c r="Y41" s="23" t="s">
        <v>78</v>
      </c>
      <c r="Z41" s="24" t="s">
        <v>70</v>
      </c>
      <c r="AA41" s="25">
        <v>15351.0</v>
      </c>
      <c r="AB41" s="24">
        <v>35.0</v>
      </c>
      <c r="AC41" s="26">
        <v>600.0</v>
      </c>
      <c r="AD41" s="25">
        <v>21000.0</v>
      </c>
      <c r="AF41" s="41" t="s">
        <v>66</v>
      </c>
    </row>
    <row r="42">
      <c r="A42" s="27" t="s">
        <v>7</v>
      </c>
      <c r="B42" s="28" t="s">
        <v>64</v>
      </c>
      <c r="C42" s="29" t="s">
        <v>23</v>
      </c>
      <c r="D42" s="28" t="s">
        <v>68</v>
      </c>
      <c r="E42" s="30">
        <v>450.0</v>
      </c>
      <c r="G42" s="21" t="str">
        <f>IFERROR(__xludf.DUMMYFUNCTION("""COMPUTED_VALUE"""),"Rocky")</f>
        <v>Rocky</v>
      </c>
      <c r="H42" s="4" t="s">
        <v>70</v>
      </c>
      <c r="I42" s="21">
        <f t="shared" si="3"/>
        <v>7056</v>
      </c>
      <c r="J42" s="4" t="s">
        <v>79</v>
      </c>
      <c r="K42" s="4">
        <v>600.0</v>
      </c>
      <c r="O42" s="21" t="s">
        <v>10</v>
      </c>
      <c r="P42" s="4" t="s">
        <v>70</v>
      </c>
      <c r="Q42" s="21">
        <v>7056.0</v>
      </c>
      <c r="R42" s="4">
        <v>15.0</v>
      </c>
      <c r="S42" s="4">
        <v>15.0</v>
      </c>
      <c r="T42" s="4">
        <v>600.0</v>
      </c>
      <c r="U42" s="22">
        <f t="shared" si="4"/>
        <v>9000</v>
      </c>
      <c r="W42" s="4" t="s">
        <v>66</v>
      </c>
      <c r="Y42" s="32" t="s">
        <v>6</v>
      </c>
      <c r="Z42" s="33" t="s">
        <v>70</v>
      </c>
      <c r="AA42" s="34">
        <v>15386.0</v>
      </c>
      <c r="AB42" s="33">
        <v>36.0</v>
      </c>
      <c r="AC42" s="35">
        <v>600.0</v>
      </c>
      <c r="AD42" s="34">
        <v>21600.0</v>
      </c>
      <c r="AF42" s="36" t="s">
        <v>66</v>
      </c>
    </row>
    <row r="43">
      <c r="A43" s="37" t="s">
        <v>7</v>
      </c>
      <c r="B43" s="24" t="s">
        <v>64</v>
      </c>
      <c r="C43" s="38" t="s">
        <v>24</v>
      </c>
      <c r="D43" s="24" t="s">
        <v>68</v>
      </c>
      <c r="E43" s="40">
        <v>540.0</v>
      </c>
      <c r="G43" s="21" t="str">
        <f>IFERROR(__xludf.DUMMYFUNCTION("""COMPUTED_VALUE"""),"Ruby")</f>
        <v>Ruby</v>
      </c>
      <c r="H43" s="4" t="s">
        <v>70</v>
      </c>
      <c r="I43" s="21">
        <f t="shared" si="3"/>
        <v>15386</v>
      </c>
      <c r="J43" s="4" t="s">
        <v>80</v>
      </c>
      <c r="K43" s="4">
        <v>600.0</v>
      </c>
      <c r="O43" s="21" t="s">
        <v>81</v>
      </c>
      <c r="P43" s="4" t="s">
        <v>70</v>
      </c>
      <c r="Q43" s="21">
        <v>15386.0</v>
      </c>
      <c r="R43" s="4">
        <v>24.0</v>
      </c>
      <c r="S43" s="4">
        <v>43.0</v>
      </c>
      <c r="T43" s="4">
        <v>600.0</v>
      </c>
      <c r="U43" s="22">
        <f t="shared" si="4"/>
        <v>25800</v>
      </c>
      <c r="W43" s="4" t="s">
        <v>66</v>
      </c>
      <c r="Y43" s="23" t="s">
        <v>75</v>
      </c>
      <c r="Z43" s="24" t="s">
        <v>70</v>
      </c>
      <c r="AA43" s="25">
        <v>15386.0</v>
      </c>
      <c r="AB43" s="24">
        <v>38.0</v>
      </c>
      <c r="AC43" s="26">
        <v>600.0</v>
      </c>
      <c r="AD43" s="25">
        <v>22800.0</v>
      </c>
      <c r="AF43" s="41" t="s">
        <v>66</v>
      </c>
    </row>
    <row r="44">
      <c r="A44" s="27" t="s">
        <v>7</v>
      </c>
      <c r="B44" s="28" t="s">
        <v>64</v>
      </c>
      <c r="C44" s="29" t="s">
        <v>25</v>
      </c>
      <c r="D44" s="28" t="s">
        <v>68</v>
      </c>
      <c r="E44" s="30">
        <v>504.0</v>
      </c>
      <c r="G44" s="21" t="str">
        <f>IFERROR(__xludf.DUMMYFUNCTION("""COMPUTED_VALUE"""),"Teo")</f>
        <v>Teo</v>
      </c>
      <c r="H44" s="4" t="s">
        <v>70</v>
      </c>
      <c r="I44" s="21">
        <f t="shared" si="3"/>
        <v>15057</v>
      </c>
      <c r="J44" s="4">
        <v>50.0</v>
      </c>
      <c r="K44" s="4">
        <v>600.0</v>
      </c>
      <c r="O44" s="21" t="s">
        <v>82</v>
      </c>
      <c r="P44" s="4" t="s">
        <v>70</v>
      </c>
      <c r="Q44" s="21">
        <v>15057.0</v>
      </c>
      <c r="R44" s="4">
        <v>24.0</v>
      </c>
      <c r="S44" s="4">
        <v>50.0</v>
      </c>
      <c r="T44" s="4">
        <v>600.0</v>
      </c>
      <c r="U44" s="22">
        <f t="shared" si="4"/>
        <v>30000</v>
      </c>
      <c r="Y44" s="32" t="s">
        <v>81</v>
      </c>
      <c r="Z44" s="33" t="s">
        <v>70</v>
      </c>
      <c r="AA44" s="34">
        <v>15386.0</v>
      </c>
      <c r="AB44" s="33">
        <v>43.0</v>
      </c>
      <c r="AC44" s="35">
        <v>600.0</v>
      </c>
      <c r="AD44" s="34">
        <v>25800.0</v>
      </c>
      <c r="AF44" s="36" t="s">
        <v>66</v>
      </c>
    </row>
    <row r="45">
      <c r="A45" s="37" t="s">
        <v>7</v>
      </c>
      <c r="B45" s="24" t="s">
        <v>64</v>
      </c>
      <c r="C45" s="38" t="s">
        <v>26</v>
      </c>
      <c r="D45" s="24" t="s">
        <v>68</v>
      </c>
      <c r="E45" s="39">
        <v>558.0</v>
      </c>
      <c r="G45" s="21" t="str">
        <f>IFERROR(__xludf.DUMMYFUNCTION("""COMPUTED_VALUE"""),"Tim")</f>
        <v>Tim</v>
      </c>
      <c r="H45" s="4" t="s">
        <v>70</v>
      </c>
      <c r="I45" s="21">
        <f t="shared" si="3"/>
        <v>4452</v>
      </c>
      <c r="J45" s="4">
        <v>9.0</v>
      </c>
      <c r="K45" s="4">
        <v>600.0</v>
      </c>
      <c r="O45" s="21" t="s">
        <v>11</v>
      </c>
      <c r="P45" s="4" t="s">
        <v>70</v>
      </c>
      <c r="Q45" s="21">
        <v>4452.0</v>
      </c>
      <c r="R45" s="4">
        <v>7.0</v>
      </c>
      <c r="S45" s="4">
        <v>9.0</v>
      </c>
      <c r="T45" s="4">
        <v>600.0</v>
      </c>
      <c r="U45" s="22">
        <f t="shared" si="4"/>
        <v>5400</v>
      </c>
      <c r="Y45" s="42" t="s">
        <v>82</v>
      </c>
      <c r="Z45" s="43" t="s">
        <v>70</v>
      </c>
      <c r="AA45" s="44">
        <v>15057.0</v>
      </c>
      <c r="AB45" s="43">
        <v>50.0</v>
      </c>
      <c r="AC45" s="45">
        <v>600.0</v>
      </c>
      <c r="AD45" s="44">
        <v>30000.0</v>
      </c>
    </row>
    <row r="46">
      <c r="A46" s="27" t="s">
        <v>7</v>
      </c>
      <c r="B46" s="28" t="s">
        <v>64</v>
      </c>
      <c r="C46" s="29" t="s">
        <v>27</v>
      </c>
      <c r="D46" s="28" t="s">
        <v>68</v>
      </c>
      <c r="E46" s="30">
        <v>540.0</v>
      </c>
      <c r="K46" s="21">
        <f>SUM(K38:K45)</f>
        <v>4800</v>
      </c>
    </row>
    <row r="47">
      <c r="A47" s="37" t="s">
        <v>7</v>
      </c>
      <c r="B47" s="24" t="s">
        <v>64</v>
      </c>
      <c r="C47" s="38" t="s">
        <v>28</v>
      </c>
      <c r="D47" s="24" t="s">
        <v>68</v>
      </c>
      <c r="E47" s="39">
        <v>558.0</v>
      </c>
      <c r="O47" s="15" t="s">
        <v>51</v>
      </c>
      <c r="P47" s="16" t="s">
        <v>52</v>
      </c>
      <c r="Q47" s="16" t="s">
        <v>53</v>
      </c>
      <c r="R47" s="18" t="s">
        <v>57</v>
      </c>
    </row>
    <row r="48">
      <c r="A48" s="27" t="s">
        <v>7</v>
      </c>
      <c r="B48" s="28" t="s">
        <v>64</v>
      </c>
      <c r="C48" s="29" t="s">
        <v>29</v>
      </c>
      <c r="D48" s="28" t="s">
        <v>68</v>
      </c>
      <c r="E48" s="30">
        <v>540.0</v>
      </c>
      <c r="O48" s="46" t="s">
        <v>69</v>
      </c>
      <c r="P48" s="28" t="s">
        <v>64</v>
      </c>
      <c r="Q48" s="47">
        <v>378.0</v>
      </c>
      <c r="R48" s="48">
        <v>1.0</v>
      </c>
    </row>
    <row r="49">
      <c r="A49" s="37" t="s">
        <v>7</v>
      </c>
      <c r="B49" s="24" t="s">
        <v>64</v>
      </c>
      <c r="C49" s="38" t="s">
        <v>30</v>
      </c>
      <c r="D49" s="24" t="s">
        <v>68</v>
      </c>
      <c r="E49" s="39">
        <v>588.0</v>
      </c>
      <c r="O49" s="23" t="s">
        <v>73</v>
      </c>
      <c r="P49" s="24" t="s">
        <v>70</v>
      </c>
      <c r="Q49" s="25">
        <v>630.0</v>
      </c>
      <c r="R49" s="41">
        <v>1.0</v>
      </c>
    </row>
    <row r="50">
      <c r="A50" s="27" t="s">
        <v>7</v>
      </c>
      <c r="B50" s="28" t="s">
        <v>64</v>
      </c>
      <c r="C50" s="29" t="s">
        <v>31</v>
      </c>
      <c r="D50" s="28" t="s">
        <v>68</v>
      </c>
      <c r="E50" s="40">
        <v>588.0</v>
      </c>
      <c r="O50" s="46" t="s">
        <v>67</v>
      </c>
      <c r="P50" s="28" t="s">
        <v>64</v>
      </c>
      <c r="Q50" s="47">
        <v>1092.0</v>
      </c>
      <c r="R50" s="48">
        <v>2.0</v>
      </c>
    </row>
    <row r="51">
      <c r="A51" s="37" t="s">
        <v>7</v>
      </c>
      <c r="B51" s="24" t="s">
        <v>64</v>
      </c>
      <c r="C51" s="38" t="s">
        <v>32</v>
      </c>
      <c r="D51" s="24" t="s">
        <v>68</v>
      </c>
      <c r="E51" s="39">
        <v>522.0</v>
      </c>
      <c r="O51" s="23" t="s">
        <v>11</v>
      </c>
      <c r="P51" s="24" t="s">
        <v>70</v>
      </c>
      <c r="Q51" s="25">
        <v>4452.0</v>
      </c>
      <c r="R51" s="41">
        <v>7.0</v>
      </c>
    </row>
    <row r="52">
      <c r="A52" s="27" t="s">
        <v>7</v>
      </c>
      <c r="B52" s="28" t="s">
        <v>64</v>
      </c>
      <c r="C52" s="29" t="s">
        <v>33</v>
      </c>
      <c r="D52" s="28" t="s">
        <v>68</v>
      </c>
      <c r="E52" s="40">
        <v>588.0</v>
      </c>
      <c r="O52" s="46" t="s">
        <v>10</v>
      </c>
      <c r="P52" s="28" t="s">
        <v>70</v>
      </c>
      <c r="Q52" s="47">
        <v>7056.0</v>
      </c>
      <c r="R52" s="48">
        <v>15.0</v>
      </c>
    </row>
    <row r="53">
      <c r="A53" s="37" t="s">
        <v>7</v>
      </c>
      <c r="B53" s="24" t="s">
        <v>64</v>
      </c>
      <c r="C53" s="38" t="s">
        <v>34</v>
      </c>
      <c r="D53" s="24" t="s">
        <v>68</v>
      </c>
      <c r="E53" s="40">
        <v>540.0</v>
      </c>
      <c r="O53" s="23" t="s">
        <v>9</v>
      </c>
      <c r="P53" s="24" t="s">
        <v>64</v>
      </c>
      <c r="Q53" s="25">
        <v>10262.0</v>
      </c>
      <c r="R53" s="41">
        <v>16.0</v>
      </c>
    </row>
    <row r="54">
      <c r="A54" s="27" t="s">
        <v>7</v>
      </c>
      <c r="B54" s="28" t="s">
        <v>64</v>
      </c>
      <c r="C54" s="29" t="s">
        <v>35</v>
      </c>
      <c r="D54" s="28" t="s">
        <v>68</v>
      </c>
      <c r="E54" s="40">
        <v>588.0</v>
      </c>
      <c r="O54" s="46" t="s">
        <v>8</v>
      </c>
      <c r="P54" s="28" t="s">
        <v>64</v>
      </c>
      <c r="Q54" s="47">
        <v>12798.0</v>
      </c>
      <c r="R54" s="48">
        <v>23.0</v>
      </c>
    </row>
    <row r="55">
      <c r="A55" s="37" t="s">
        <v>7</v>
      </c>
      <c r="B55" s="24" t="s">
        <v>64</v>
      </c>
      <c r="C55" s="38" t="s">
        <v>36</v>
      </c>
      <c r="D55" s="24" t="s">
        <v>68</v>
      </c>
      <c r="E55" s="40">
        <v>540.0</v>
      </c>
      <c r="O55" s="37" t="s">
        <v>7</v>
      </c>
      <c r="P55" s="24" t="s">
        <v>64</v>
      </c>
      <c r="Q55" s="25">
        <v>13122.0</v>
      </c>
      <c r="R55" s="41">
        <v>24.0</v>
      </c>
    </row>
    <row r="56">
      <c r="A56" s="27" t="s">
        <v>7</v>
      </c>
      <c r="B56" s="28" t="s">
        <v>64</v>
      </c>
      <c r="C56" s="29" t="s">
        <v>37</v>
      </c>
      <c r="D56" s="28" t="s">
        <v>68</v>
      </c>
      <c r="E56" s="30">
        <v>558.0</v>
      </c>
      <c r="O56" s="46" t="s">
        <v>75</v>
      </c>
      <c r="P56" s="28" t="s">
        <v>70</v>
      </c>
      <c r="Q56" s="47">
        <v>15386.0</v>
      </c>
      <c r="R56" s="48">
        <v>24.0</v>
      </c>
    </row>
    <row r="57">
      <c r="A57" s="37" t="s">
        <v>7</v>
      </c>
      <c r="B57" s="24" t="s">
        <v>64</v>
      </c>
      <c r="C57" s="38" t="s">
        <v>38</v>
      </c>
      <c r="D57" s="24" t="s">
        <v>68</v>
      </c>
      <c r="E57" s="39">
        <v>588.0</v>
      </c>
      <c r="O57" s="23" t="s">
        <v>6</v>
      </c>
      <c r="P57" s="24" t="s">
        <v>70</v>
      </c>
      <c r="Q57" s="25">
        <v>15386.0</v>
      </c>
      <c r="R57" s="41">
        <v>24.0</v>
      </c>
    </row>
    <row r="58">
      <c r="A58" s="27" t="s">
        <v>67</v>
      </c>
      <c r="B58" s="28" t="s">
        <v>64</v>
      </c>
      <c r="C58" s="29" t="s">
        <v>37</v>
      </c>
      <c r="D58" s="28" t="s">
        <v>68</v>
      </c>
      <c r="E58" s="49">
        <v>441.0</v>
      </c>
      <c r="O58" s="46" t="s">
        <v>78</v>
      </c>
      <c r="P58" s="28" t="s">
        <v>70</v>
      </c>
      <c r="Q58" s="47">
        <v>15351.0</v>
      </c>
      <c r="R58" s="48">
        <v>24.0</v>
      </c>
    </row>
    <row r="59">
      <c r="A59" s="37" t="s">
        <v>67</v>
      </c>
      <c r="B59" s="24" t="s">
        <v>64</v>
      </c>
      <c r="C59" s="38" t="s">
        <v>38</v>
      </c>
      <c r="D59" s="24" t="s">
        <v>68</v>
      </c>
      <c r="E59" s="50">
        <v>651.0</v>
      </c>
      <c r="O59" s="23" t="s">
        <v>81</v>
      </c>
      <c r="P59" s="24" t="s">
        <v>70</v>
      </c>
      <c r="Q59" s="25">
        <v>15386.0</v>
      </c>
      <c r="R59" s="41">
        <v>24.0</v>
      </c>
    </row>
    <row r="60">
      <c r="A60" s="27" t="s">
        <v>9</v>
      </c>
      <c r="B60" s="28" t="s">
        <v>64</v>
      </c>
      <c r="C60" s="29" t="s">
        <v>23</v>
      </c>
      <c r="D60" s="28" t="s">
        <v>68</v>
      </c>
      <c r="E60" s="30">
        <v>630.0</v>
      </c>
      <c r="O60" s="51" t="s">
        <v>82</v>
      </c>
      <c r="P60" s="52" t="s">
        <v>70</v>
      </c>
      <c r="Q60" s="53">
        <v>15057.0</v>
      </c>
      <c r="R60" s="54">
        <v>24.0</v>
      </c>
    </row>
    <row r="61">
      <c r="A61" s="37" t="s">
        <v>9</v>
      </c>
      <c r="B61" s="24" t="s">
        <v>64</v>
      </c>
      <c r="C61" s="38" t="s">
        <v>24</v>
      </c>
      <c r="D61" s="24" t="s">
        <v>68</v>
      </c>
      <c r="E61" s="40">
        <v>630.0</v>
      </c>
      <c r="F61" s="31">
        <v>44586.0</v>
      </c>
    </row>
    <row r="62">
      <c r="A62" s="27" t="s">
        <v>9</v>
      </c>
      <c r="B62" s="28" t="s">
        <v>64</v>
      </c>
      <c r="C62" s="29" t="s">
        <v>25</v>
      </c>
      <c r="D62" s="28" t="s">
        <v>68</v>
      </c>
      <c r="E62" s="30">
        <v>651.0</v>
      </c>
    </row>
    <row r="63">
      <c r="A63" s="37" t="s">
        <v>9</v>
      </c>
      <c r="B63" s="24" t="s">
        <v>64</v>
      </c>
      <c r="C63" s="38" t="s">
        <v>26</v>
      </c>
      <c r="D63" s="24" t="s">
        <v>68</v>
      </c>
      <c r="E63" s="39">
        <v>651.0</v>
      </c>
    </row>
    <row r="64">
      <c r="A64" s="27" t="s">
        <v>9</v>
      </c>
      <c r="B64" s="28" t="s">
        <v>64</v>
      </c>
      <c r="C64" s="29" t="s">
        <v>27</v>
      </c>
      <c r="D64" s="28" t="s">
        <v>68</v>
      </c>
      <c r="E64" s="30">
        <v>630.0</v>
      </c>
    </row>
    <row r="65">
      <c r="A65" s="37" t="s">
        <v>9</v>
      </c>
      <c r="B65" s="24" t="s">
        <v>64</v>
      </c>
      <c r="C65" s="38" t="s">
        <v>28</v>
      </c>
      <c r="D65" s="24" t="s">
        <v>68</v>
      </c>
      <c r="E65" s="39">
        <v>651.0</v>
      </c>
    </row>
    <row r="66">
      <c r="A66" s="27" t="s">
        <v>9</v>
      </c>
      <c r="B66" s="28" t="s">
        <v>64</v>
      </c>
      <c r="C66" s="29" t="s">
        <v>29</v>
      </c>
      <c r="D66" s="28" t="s">
        <v>68</v>
      </c>
      <c r="E66" s="30">
        <v>630.0</v>
      </c>
    </row>
    <row r="67">
      <c r="A67" s="37" t="s">
        <v>9</v>
      </c>
      <c r="B67" s="24" t="s">
        <v>64</v>
      </c>
      <c r="C67" s="38" t="s">
        <v>30</v>
      </c>
      <c r="D67" s="24" t="s">
        <v>68</v>
      </c>
      <c r="E67" s="39">
        <v>651.0</v>
      </c>
    </row>
    <row r="68">
      <c r="A68" s="27" t="s">
        <v>9</v>
      </c>
      <c r="B68" s="28" t="s">
        <v>64</v>
      </c>
      <c r="C68" s="29" t="s">
        <v>31</v>
      </c>
      <c r="D68" s="28" t="s">
        <v>68</v>
      </c>
      <c r="E68" s="40">
        <v>651.0</v>
      </c>
    </row>
    <row r="69">
      <c r="A69" s="37" t="s">
        <v>9</v>
      </c>
      <c r="B69" s="24" t="s">
        <v>64</v>
      </c>
      <c r="C69" s="38" t="s">
        <v>32</v>
      </c>
      <c r="D69" s="24" t="s">
        <v>68</v>
      </c>
      <c r="E69" s="39">
        <v>609.0</v>
      </c>
    </row>
    <row r="70">
      <c r="A70" s="27" t="s">
        <v>9</v>
      </c>
      <c r="B70" s="28" t="s">
        <v>64</v>
      </c>
      <c r="C70" s="29" t="s">
        <v>33</v>
      </c>
      <c r="D70" s="28" t="s">
        <v>68</v>
      </c>
      <c r="E70" s="40">
        <v>651.0</v>
      </c>
    </row>
    <row r="71">
      <c r="A71" s="37" t="s">
        <v>9</v>
      </c>
      <c r="B71" s="24" t="s">
        <v>64</v>
      </c>
      <c r="C71" s="38" t="s">
        <v>34</v>
      </c>
      <c r="D71" s="24" t="s">
        <v>68</v>
      </c>
      <c r="E71" s="40">
        <v>630.0</v>
      </c>
    </row>
    <row r="72">
      <c r="A72" s="27" t="s">
        <v>9</v>
      </c>
      <c r="B72" s="28" t="s">
        <v>64</v>
      </c>
      <c r="C72" s="29" t="s">
        <v>35</v>
      </c>
      <c r="D72" s="28" t="s">
        <v>68</v>
      </c>
      <c r="E72" s="40">
        <v>651.0</v>
      </c>
    </row>
    <row r="73">
      <c r="A73" s="37" t="s">
        <v>9</v>
      </c>
      <c r="B73" s="24" t="s">
        <v>64</v>
      </c>
      <c r="C73" s="38" t="s">
        <v>36</v>
      </c>
      <c r="D73" s="24" t="s">
        <v>68</v>
      </c>
      <c r="E73" s="40">
        <v>630.0</v>
      </c>
    </row>
    <row r="74">
      <c r="A74" s="27" t="s">
        <v>9</v>
      </c>
      <c r="B74" s="28" t="s">
        <v>64</v>
      </c>
      <c r="C74" s="29" t="s">
        <v>37</v>
      </c>
      <c r="D74" s="28" t="s">
        <v>68</v>
      </c>
      <c r="E74" s="30">
        <v>651.0</v>
      </c>
    </row>
    <row r="75">
      <c r="A75" s="37" t="s">
        <v>9</v>
      </c>
      <c r="B75" s="24" t="s">
        <v>64</v>
      </c>
      <c r="C75" s="38" t="s">
        <v>38</v>
      </c>
      <c r="D75" s="24" t="s">
        <v>68</v>
      </c>
      <c r="E75" s="39">
        <v>665.0</v>
      </c>
    </row>
    <row r="76">
      <c r="A76" s="27" t="s">
        <v>69</v>
      </c>
      <c r="B76" s="28" t="s">
        <v>64</v>
      </c>
      <c r="C76" s="29" t="s">
        <v>38</v>
      </c>
      <c r="D76" s="28" t="s">
        <v>68</v>
      </c>
      <c r="E76" s="55">
        <v>378.0</v>
      </c>
    </row>
    <row r="77">
      <c r="A77" s="37" t="s">
        <v>8</v>
      </c>
      <c r="B77" s="24" t="s">
        <v>64</v>
      </c>
      <c r="C77" s="38" t="s">
        <v>16</v>
      </c>
      <c r="D77" s="24" t="s">
        <v>68</v>
      </c>
      <c r="E77" s="39">
        <v>558.0</v>
      </c>
    </row>
    <row r="78">
      <c r="A78" s="27" t="s">
        <v>8</v>
      </c>
      <c r="B78" s="28" t="s">
        <v>64</v>
      </c>
      <c r="C78" s="29" t="s">
        <v>17</v>
      </c>
      <c r="D78" s="28" t="s">
        <v>68</v>
      </c>
      <c r="E78" s="30">
        <v>540.0</v>
      </c>
    </row>
    <row r="79">
      <c r="A79" s="37" t="s">
        <v>8</v>
      </c>
      <c r="B79" s="24" t="s">
        <v>64</v>
      </c>
      <c r="C79" s="38" t="s">
        <v>18</v>
      </c>
      <c r="D79" s="24" t="s">
        <v>68</v>
      </c>
      <c r="E79" s="40">
        <v>588.0</v>
      </c>
    </row>
    <row r="80">
      <c r="A80" s="27" t="s">
        <v>8</v>
      </c>
      <c r="B80" s="28" t="s">
        <v>64</v>
      </c>
      <c r="C80" s="29" t="s">
        <v>19</v>
      </c>
      <c r="D80" s="28" t="s">
        <v>68</v>
      </c>
      <c r="E80" s="30">
        <v>558.0</v>
      </c>
    </row>
    <row r="81">
      <c r="A81" s="37" t="s">
        <v>8</v>
      </c>
      <c r="B81" s="24" t="s">
        <v>64</v>
      </c>
      <c r="C81" s="38" t="s">
        <v>20</v>
      </c>
      <c r="D81" s="24" t="s">
        <v>68</v>
      </c>
      <c r="E81" s="39">
        <v>504.0</v>
      </c>
    </row>
    <row r="82">
      <c r="A82" s="27" t="s">
        <v>8</v>
      </c>
      <c r="B82" s="28" t="s">
        <v>64</v>
      </c>
      <c r="C82" s="29" t="s">
        <v>21</v>
      </c>
      <c r="D82" s="28" t="s">
        <v>68</v>
      </c>
      <c r="E82" s="40">
        <v>558.0</v>
      </c>
    </row>
    <row r="83">
      <c r="A83" s="37" t="s">
        <v>8</v>
      </c>
      <c r="B83" s="24" t="s">
        <v>64</v>
      </c>
      <c r="C83" s="38" t="s">
        <v>22</v>
      </c>
      <c r="D83" s="24" t="s">
        <v>68</v>
      </c>
      <c r="E83" s="39">
        <v>540.0</v>
      </c>
    </row>
    <row r="84">
      <c r="A84" s="27" t="s">
        <v>8</v>
      </c>
      <c r="B84" s="28" t="s">
        <v>64</v>
      </c>
      <c r="C84" s="29" t="s">
        <v>23</v>
      </c>
      <c r="D84" s="28" t="s">
        <v>68</v>
      </c>
      <c r="E84" s="30">
        <v>558.0</v>
      </c>
    </row>
    <row r="85">
      <c r="A85" s="37" t="s">
        <v>8</v>
      </c>
      <c r="B85" s="24" t="s">
        <v>64</v>
      </c>
      <c r="C85" s="38" t="s">
        <v>24</v>
      </c>
      <c r="D85" s="24" t="s">
        <v>68</v>
      </c>
      <c r="E85" s="40">
        <v>540.0</v>
      </c>
      <c r="F85" s="31">
        <v>43956.0</v>
      </c>
      <c r="G85" s="31">
        <v>45562.0</v>
      </c>
      <c r="H85" s="4" t="s">
        <v>83</v>
      </c>
    </row>
    <row r="86">
      <c r="A86" s="27" t="s">
        <v>8</v>
      </c>
      <c r="B86" s="28" t="s">
        <v>64</v>
      </c>
      <c r="C86" s="29" t="s">
        <v>25</v>
      </c>
      <c r="D86" s="28" t="s">
        <v>68</v>
      </c>
      <c r="E86" s="30">
        <v>558.0</v>
      </c>
    </row>
    <row r="87">
      <c r="A87" s="37" t="s">
        <v>8</v>
      </c>
      <c r="B87" s="24" t="s">
        <v>64</v>
      </c>
      <c r="C87" s="38" t="s">
        <v>26</v>
      </c>
      <c r="D87" s="24" t="s">
        <v>68</v>
      </c>
      <c r="E87" s="39">
        <v>558.0</v>
      </c>
    </row>
    <row r="88">
      <c r="A88" s="27" t="s">
        <v>8</v>
      </c>
      <c r="B88" s="28" t="s">
        <v>64</v>
      </c>
      <c r="C88" s="29" t="s">
        <v>27</v>
      </c>
      <c r="D88" s="28" t="s">
        <v>68</v>
      </c>
      <c r="E88" s="30">
        <v>540.0</v>
      </c>
    </row>
    <row r="89">
      <c r="A89" s="37" t="s">
        <v>8</v>
      </c>
      <c r="B89" s="24" t="s">
        <v>64</v>
      </c>
      <c r="C89" s="38" t="s">
        <v>28</v>
      </c>
      <c r="D89" s="24" t="s">
        <v>68</v>
      </c>
      <c r="E89" s="39">
        <v>558.0</v>
      </c>
    </row>
    <row r="90">
      <c r="A90" s="27" t="s">
        <v>8</v>
      </c>
      <c r="B90" s="28" t="s">
        <v>64</v>
      </c>
      <c r="C90" s="29" t="s">
        <v>29</v>
      </c>
      <c r="D90" s="28" t="s">
        <v>68</v>
      </c>
      <c r="E90" s="30">
        <v>540.0</v>
      </c>
    </row>
    <row r="91">
      <c r="A91" s="37" t="s">
        <v>8</v>
      </c>
      <c r="B91" s="24" t="s">
        <v>64</v>
      </c>
      <c r="C91" s="38" t="s">
        <v>30</v>
      </c>
      <c r="D91" s="24" t="s">
        <v>68</v>
      </c>
      <c r="E91" s="39">
        <v>588.0</v>
      </c>
    </row>
    <row r="92">
      <c r="A92" s="27" t="s">
        <v>8</v>
      </c>
      <c r="B92" s="28" t="s">
        <v>64</v>
      </c>
      <c r="C92" s="29" t="s">
        <v>31</v>
      </c>
      <c r="D92" s="28" t="s">
        <v>68</v>
      </c>
      <c r="E92" s="40">
        <v>588.0</v>
      </c>
    </row>
    <row r="93">
      <c r="A93" s="37" t="s">
        <v>8</v>
      </c>
      <c r="B93" s="24" t="s">
        <v>64</v>
      </c>
      <c r="C93" s="38" t="s">
        <v>32</v>
      </c>
      <c r="D93" s="24" t="s">
        <v>68</v>
      </c>
      <c r="E93" s="39">
        <v>522.0</v>
      </c>
    </row>
    <row r="94">
      <c r="A94" s="27" t="s">
        <v>8</v>
      </c>
      <c r="B94" s="28" t="s">
        <v>64</v>
      </c>
      <c r="C94" s="29" t="s">
        <v>33</v>
      </c>
      <c r="D94" s="28" t="s">
        <v>68</v>
      </c>
      <c r="E94" s="40">
        <v>588.0</v>
      </c>
    </row>
    <row r="95">
      <c r="A95" s="37" t="s">
        <v>8</v>
      </c>
      <c r="B95" s="24" t="s">
        <v>64</v>
      </c>
      <c r="C95" s="38" t="s">
        <v>34</v>
      </c>
      <c r="D95" s="24" t="s">
        <v>68</v>
      </c>
      <c r="E95" s="40">
        <v>540.0</v>
      </c>
    </row>
    <row r="96">
      <c r="A96" s="27" t="s">
        <v>8</v>
      </c>
      <c r="B96" s="28" t="s">
        <v>64</v>
      </c>
      <c r="C96" s="29" t="s">
        <v>35</v>
      </c>
      <c r="D96" s="28" t="s">
        <v>68</v>
      </c>
      <c r="E96" s="40">
        <v>588.0</v>
      </c>
    </row>
    <row r="97">
      <c r="A97" s="37" t="s">
        <v>8</v>
      </c>
      <c r="B97" s="24" t="s">
        <v>64</v>
      </c>
      <c r="C97" s="38" t="s">
        <v>36</v>
      </c>
      <c r="D97" s="24" t="s">
        <v>68</v>
      </c>
      <c r="E97" s="40">
        <v>540.0</v>
      </c>
    </row>
    <row r="98">
      <c r="A98" s="27" t="s">
        <v>8</v>
      </c>
      <c r="B98" s="28" t="s">
        <v>64</v>
      </c>
      <c r="C98" s="29" t="s">
        <v>37</v>
      </c>
      <c r="D98" s="28" t="s">
        <v>68</v>
      </c>
      <c r="E98" s="30">
        <v>558.0</v>
      </c>
    </row>
    <row r="99">
      <c r="A99" s="37" t="s">
        <v>8</v>
      </c>
      <c r="B99" s="24" t="s">
        <v>64</v>
      </c>
      <c r="C99" s="38" t="s">
        <v>38</v>
      </c>
      <c r="D99" s="24" t="s">
        <v>68</v>
      </c>
      <c r="E99" s="39">
        <v>588.0</v>
      </c>
    </row>
    <row r="100">
      <c r="A100" s="27" t="s">
        <v>73</v>
      </c>
      <c r="B100" s="28" t="s">
        <v>70</v>
      </c>
      <c r="C100" s="29" t="s">
        <v>15</v>
      </c>
      <c r="D100" s="28" t="s">
        <v>68</v>
      </c>
      <c r="E100" s="30">
        <v>630.0</v>
      </c>
    </row>
    <row r="101">
      <c r="A101" s="37" t="s">
        <v>75</v>
      </c>
      <c r="B101" s="24" t="s">
        <v>70</v>
      </c>
      <c r="C101" s="38" t="s">
        <v>15</v>
      </c>
      <c r="D101" s="24" t="s">
        <v>68</v>
      </c>
      <c r="E101" s="39">
        <v>630.0</v>
      </c>
    </row>
    <row r="102">
      <c r="A102" s="27" t="s">
        <v>75</v>
      </c>
      <c r="B102" s="28" t="s">
        <v>70</v>
      </c>
      <c r="C102" s="29" t="s">
        <v>16</v>
      </c>
      <c r="D102" s="28" t="s">
        <v>68</v>
      </c>
      <c r="E102" s="30">
        <v>651.0</v>
      </c>
    </row>
    <row r="103">
      <c r="A103" s="37" t="s">
        <v>75</v>
      </c>
      <c r="B103" s="24" t="s">
        <v>70</v>
      </c>
      <c r="C103" s="38" t="s">
        <v>17</v>
      </c>
      <c r="D103" s="24" t="s">
        <v>68</v>
      </c>
      <c r="E103" s="39">
        <v>630.0</v>
      </c>
    </row>
    <row r="104">
      <c r="A104" s="27" t="s">
        <v>75</v>
      </c>
      <c r="B104" s="28" t="s">
        <v>70</v>
      </c>
      <c r="C104" s="29" t="s">
        <v>18</v>
      </c>
      <c r="D104" s="28" t="s">
        <v>68</v>
      </c>
      <c r="E104" s="40">
        <v>651.0</v>
      </c>
    </row>
    <row r="105">
      <c r="A105" s="37" t="s">
        <v>75</v>
      </c>
      <c r="B105" s="24" t="s">
        <v>70</v>
      </c>
      <c r="C105" s="38" t="s">
        <v>19</v>
      </c>
      <c r="D105" s="24" t="s">
        <v>68</v>
      </c>
      <c r="E105" s="39">
        <v>651.0</v>
      </c>
    </row>
    <row r="106">
      <c r="A106" s="27" t="s">
        <v>75</v>
      </c>
      <c r="B106" s="28" t="s">
        <v>70</v>
      </c>
      <c r="C106" s="29" t="s">
        <v>20</v>
      </c>
      <c r="D106" s="28" t="s">
        <v>68</v>
      </c>
      <c r="E106" s="30">
        <v>588.0</v>
      </c>
    </row>
    <row r="107">
      <c r="A107" s="37" t="s">
        <v>75</v>
      </c>
      <c r="B107" s="24" t="s">
        <v>70</v>
      </c>
      <c r="C107" s="38" t="s">
        <v>21</v>
      </c>
      <c r="D107" s="24" t="s">
        <v>68</v>
      </c>
      <c r="E107" s="40">
        <v>651.0</v>
      </c>
    </row>
    <row r="108">
      <c r="A108" s="27" t="s">
        <v>75</v>
      </c>
      <c r="B108" s="28" t="s">
        <v>70</v>
      </c>
      <c r="C108" s="29" t="s">
        <v>22</v>
      </c>
      <c r="D108" s="28" t="s">
        <v>68</v>
      </c>
      <c r="E108" s="30">
        <v>630.0</v>
      </c>
    </row>
    <row r="109">
      <c r="A109" s="37" t="s">
        <v>75</v>
      </c>
      <c r="B109" s="24" t="s">
        <v>70</v>
      </c>
      <c r="C109" s="38" t="s">
        <v>23</v>
      </c>
      <c r="D109" s="24" t="s">
        <v>68</v>
      </c>
      <c r="E109" s="39">
        <v>651.0</v>
      </c>
    </row>
    <row r="110">
      <c r="A110" s="27" t="s">
        <v>75</v>
      </c>
      <c r="B110" s="28" t="s">
        <v>70</v>
      </c>
      <c r="C110" s="29" t="s">
        <v>24</v>
      </c>
      <c r="D110" s="28" t="s">
        <v>68</v>
      </c>
      <c r="E110" s="40">
        <v>630.0</v>
      </c>
    </row>
    <row r="111">
      <c r="A111" s="37" t="s">
        <v>75</v>
      </c>
      <c r="B111" s="24" t="s">
        <v>70</v>
      </c>
      <c r="C111" s="38" t="s">
        <v>25</v>
      </c>
      <c r="D111" s="24" t="s">
        <v>68</v>
      </c>
      <c r="E111" s="39">
        <v>651.0</v>
      </c>
    </row>
    <row r="112">
      <c r="A112" s="27" t="s">
        <v>75</v>
      </c>
      <c r="B112" s="28" t="s">
        <v>70</v>
      </c>
      <c r="C112" s="29" t="s">
        <v>26</v>
      </c>
      <c r="D112" s="28" t="s">
        <v>68</v>
      </c>
      <c r="E112" s="30">
        <v>651.0</v>
      </c>
    </row>
    <row r="113">
      <c r="A113" s="37" t="s">
        <v>75</v>
      </c>
      <c r="B113" s="24" t="s">
        <v>70</v>
      </c>
      <c r="C113" s="38" t="s">
        <v>27</v>
      </c>
      <c r="D113" s="24" t="s">
        <v>68</v>
      </c>
      <c r="E113" s="39">
        <v>630.0</v>
      </c>
    </row>
    <row r="114">
      <c r="A114" s="27" t="s">
        <v>75</v>
      </c>
      <c r="B114" s="28" t="s">
        <v>70</v>
      </c>
      <c r="C114" s="29" t="s">
        <v>28</v>
      </c>
      <c r="D114" s="28" t="s">
        <v>68</v>
      </c>
      <c r="E114" s="30">
        <v>651.0</v>
      </c>
    </row>
    <row r="115">
      <c r="A115" s="37" t="s">
        <v>75</v>
      </c>
      <c r="B115" s="24" t="s">
        <v>70</v>
      </c>
      <c r="C115" s="38" t="s">
        <v>29</v>
      </c>
      <c r="D115" s="24" t="s">
        <v>68</v>
      </c>
      <c r="E115" s="39">
        <v>630.0</v>
      </c>
    </row>
    <row r="116">
      <c r="A116" s="27" t="s">
        <v>75</v>
      </c>
      <c r="B116" s="28" t="s">
        <v>70</v>
      </c>
      <c r="C116" s="29" t="s">
        <v>30</v>
      </c>
      <c r="D116" s="28" t="s">
        <v>68</v>
      </c>
      <c r="E116" s="30">
        <v>651.0</v>
      </c>
    </row>
    <row r="117">
      <c r="A117" s="37" t="s">
        <v>75</v>
      </c>
      <c r="B117" s="24" t="s">
        <v>70</v>
      </c>
      <c r="C117" s="38" t="s">
        <v>31</v>
      </c>
      <c r="D117" s="24" t="s">
        <v>68</v>
      </c>
      <c r="E117" s="40">
        <v>651.0</v>
      </c>
    </row>
    <row r="118">
      <c r="A118" s="27" t="s">
        <v>75</v>
      </c>
      <c r="B118" s="28" t="s">
        <v>70</v>
      </c>
      <c r="C118" s="29" t="s">
        <v>32</v>
      </c>
      <c r="D118" s="28" t="s">
        <v>68</v>
      </c>
      <c r="E118" s="30">
        <v>609.0</v>
      </c>
    </row>
    <row r="119">
      <c r="A119" s="37" t="s">
        <v>75</v>
      </c>
      <c r="B119" s="24" t="s">
        <v>70</v>
      </c>
      <c r="C119" s="38" t="s">
        <v>33</v>
      </c>
      <c r="D119" s="24" t="s">
        <v>68</v>
      </c>
      <c r="E119" s="40">
        <v>651.0</v>
      </c>
    </row>
    <row r="120">
      <c r="A120" s="27" t="s">
        <v>75</v>
      </c>
      <c r="B120" s="28" t="s">
        <v>70</v>
      </c>
      <c r="C120" s="29" t="s">
        <v>34</v>
      </c>
      <c r="D120" s="28" t="s">
        <v>68</v>
      </c>
      <c r="E120" s="40">
        <v>630.0</v>
      </c>
    </row>
    <row r="121">
      <c r="A121" s="37" t="s">
        <v>75</v>
      </c>
      <c r="B121" s="24" t="s">
        <v>70</v>
      </c>
      <c r="C121" s="38" t="s">
        <v>35</v>
      </c>
      <c r="D121" s="24" t="s">
        <v>68</v>
      </c>
      <c r="E121" s="40">
        <v>651.0</v>
      </c>
    </row>
    <row r="122">
      <c r="A122" s="27" t="s">
        <v>75</v>
      </c>
      <c r="B122" s="28" t="s">
        <v>70</v>
      </c>
      <c r="C122" s="29" t="s">
        <v>36</v>
      </c>
      <c r="D122" s="28" t="s">
        <v>68</v>
      </c>
      <c r="E122" s="40">
        <v>630.0</v>
      </c>
    </row>
    <row r="123">
      <c r="A123" s="37" t="s">
        <v>75</v>
      </c>
      <c r="B123" s="24" t="s">
        <v>70</v>
      </c>
      <c r="C123" s="38" t="s">
        <v>37</v>
      </c>
      <c r="D123" s="24" t="s">
        <v>68</v>
      </c>
      <c r="E123" s="39">
        <v>651.0</v>
      </c>
    </row>
    <row r="124">
      <c r="A124" s="27" t="s">
        <v>75</v>
      </c>
      <c r="B124" s="28" t="s">
        <v>70</v>
      </c>
      <c r="C124" s="29" t="s">
        <v>38</v>
      </c>
      <c r="D124" s="28" t="s">
        <v>68</v>
      </c>
      <c r="E124" s="30">
        <v>686.0</v>
      </c>
    </row>
    <row r="125">
      <c r="A125" s="37" t="s">
        <v>6</v>
      </c>
      <c r="B125" s="24" t="s">
        <v>70</v>
      </c>
      <c r="C125" s="38" t="s">
        <v>15</v>
      </c>
      <c r="D125" s="24" t="s">
        <v>68</v>
      </c>
      <c r="E125" s="39">
        <v>630.0</v>
      </c>
    </row>
    <row r="126">
      <c r="A126" s="27" t="s">
        <v>6</v>
      </c>
      <c r="B126" s="28" t="s">
        <v>70</v>
      </c>
      <c r="C126" s="29" t="s">
        <v>16</v>
      </c>
      <c r="D126" s="28" t="s">
        <v>68</v>
      </c>
      <c r="E126" s="30">
        <v>651.0</v>
      </c>
    </row>
    <row r="127">
      <c r="A127" s="37" t="s">
        <v>6</v>
      </c>
      <c r="B127" s="24" t="s">
        <v>70</v>
      </c>
      <c r="C127" s="38" t="s">
        <v>17</v>
      </c>
      <c r="D127" s="24" t="s">
        <v>68</v>
      </c>
      <c r="E127" s="39">
        <v>630.0</v>
      </c>
    </row>
    <row r="128">
      <c r="A128" s="27" t="s">
        <v>6</v>
      </c>
      <c r="B128" s="28" t="s">
        <v>70</v>
      </c>
      <c r="C128" s="29" t="s">
        <v>18</v>
      </c>
      <c r="D128" s="28" t="s">
        <v>68</v>
      </c>
      <c r="E128" s="40">
        <v>651.0</v>
      </c>
    </row>
    <row r="129">
      <c r="A129" s="37" t="s">
        <v>6</v>
      </c>
      <c r="B129" s="24" t="s">
        <v>70</v>
      </c>
      <c r="C129" s="38" t="s">
        <v>19</v>
      </c>
      <c r="D129" s="24" t="s">
        <v>68</v>
      </c>
      <c r="E129" s="39">
        <v>651.0</v>
      </c>
    </row>
    <row r="130">
      <c r="A130" s="27" t="s">
        <v>6</v>
      </c>
      <c r="B130" s="28" t="s">
        <v>70</v>
      </c>
      <c r="C130" s="29" t="s">
        <v>20</v>
      </c>
      <c r="D130" s="28" t="s">
        <v>68</v>
      </c>
      <c r="E130" s="30">
        <v>588.0</v>
      </c>
    </row>
    <row r="131">
      <c r="A131" s="37" t="s">
        <v>6</v>
      </c>
      <c r="B131" s="24" t="s">
        <v>70</v>
      </c>
      <c r="C131" s="38" t="s">
        <v>21</v>
      </c>
      <c r="D131" s="24" t="s">
        <v>68</v>
      </c>
      <c r="E131" s="40">
        <v>651.0</v>
      </c>
    </row>
    <row r="132">
      <c r="A132" s="27" t="s">
        <v>6</v>
      </c>
      <c r="B132" s="28" t="s">
        <v>70</v>
      </c>
      <c r="C132" s="29" t="s">
        <v>22</v>
      </c>
      <c r="D132" s="28" t="s">
        <v>68</v>
      </c>
      <c r="E132" s="30">
        <v>630.0</v>
      </c>
    </row>
    <row r="133">
      <c r="A133" s="37" t="s">
        <v>6</v>
      </c>
      <c r="B133" s="24" t="s">
        <v>70</v>
      </c>
      <c r="C133" s="38" t="s">
        <v>23</v>
      </c>
      <c r="D133" s="24" t="s">
        <v>68</v>
      </c>
      <c r="E133" s="39">
        <v>651.0</v>
      </c>
    </row>
    <row r="134">
      <c r="A134" s="27" t="s">
        <v>6</v>
      </c>
      <c r="B134" s="28" t="s">
        <v>70</v>
      </c>
      <c r="C134" s="29" t="s">
        <v>24</v>
      </c>
      <c r="D134" s="28" t="s">
        <v>68</v>
      </c>
      <c r="E134" s="40">
        <v>630.0</v>
      </c>
    </row>
    <row r="135">
      <c r="A135" s="37" t="s">
        <v>6</v>
      </c>
      <c r="B135" s="24" t="s">
        <v>70</v>
      </c>
      <c r="C135" s="38" t="s">
        <v>25</v>
      </c>
      <c r="D135" s="24" t="s">
        <v>68</v>
      </c>
      <c r="E135" s="39">
        <v>651.0</v>
      </c>
    </row>
    <row r="136">
      <c r="A136" s="27" t="s">
        <v>6</v>
      </c>
      <c r="B136" s="28" t="s">
        <v>70</v>
      </c>
      <c r="C136" s="29" t="s">
        <v>26</v>
      </c>
      <c r="D136" s="28" t="s">
        <v>68</v>
      </c>
      <c r="E136" s="30">
        <v>651.0</v>
      </c>
    </row>
    <row r="137">
      <c r="A137" s="37" t="s">
        <v>6</v>
      </c>
      <c r="B137" s="24" t="s">
        <v>70</v>
      </c>
      <c r="C137" s="38" t="s">
        <v>27</v>
      </c>
      <c r="D137" s="24" t="s">
        <v>68</v>
      </c>
      <c r="E137" s="39">
        <v>630.0</v>
      </c>
    </row>
    <row r="138">
      <c r="A138" s="27" t="s">
        <v>6</v>
      </c>
      <c r="B138" s="28" t="s">
        <v>70</v>
      </c>
      <c r="C138" s="29" t="s">
        <v>28</v>
      </c>
      <c r="D138" s="28" t="s">
        <v>68</v>
      </c>
      <c r="E138" s="30">
        <v>651.0</v>
      </c>
    </row>
    <row r="139">
      <c r="A139" s="37" t="s">
        <v>6</v>
      </c>
      <c r="B139" s="24" t="s">
        <v>70</v>
      </c>
      <c r="C139" s="38" t="s">
        <v>29</v>
      </c>
      <c r="D139" s="24" t="s">
        <v>68</v>
      </c>
      <c r="E139" s="39">
        <v>630.0</v>
      </c>
    </row>
    <row r="140">
      <c r="A140" s="27" t="s">
        <v>6</v>
      </c>
      <c r="B140" s="28" t="s">
        <v>70</v>
      </c>
      <c r="C140" s="29" t="s">
        <v>30</v>
      </c>
      <c r="D140" s="28" t="s">
        <v>68</v>
      </c>
      <c r="E140" s="30">
        <v>651.0</v>
      </c>
    </row>
    <row r="141">
      <c r="A141" s="37" t="s">
        <v>6</v>
      </c>
      <c r="B141" s="24" t="s">
        <v>70</v>
      </c>
      <c r="C141" s="38" t="s">
        <v>31</v>
      </c>
      <c r="D141" s="24" t="s">
        <v>68</v>
      </c>
      <c r="E141" s="40">
        <v>651.0</v>
      </c>
    </row>
    <row r="142">
      <c r="A142" s="27" t="s">
        <v>6</v>
      </c>
      <c r="B142" s="28" t="s">
        <v>70</v>
      </c>
      <c r="C142" s="29" t="s">
        <v>32</v>
      </c>
      <c r="D142" s="28" t="s">
        <v>68</v>
      </c>
      <c r="E142" s="30">
        <v>609.0</v>
      </c>
    </row>
    <row r="143">
      <c r="A143" s="37" t="s">
        <v>6</v>
      </c>
      <c r="B143" s="24" t="s">
        <v>70</v>
      </c>
      <c r="C143" s="38" t="s">
        <v>33</v>
      </c>
      <c r="D143" s="24" t="s">
        <v>68</v>
      </c>
      <c r="E143" s="40">
        <v>651.0</v>
      </c>
    </row>
    <row r="144">
      <c r="A144" s="27" t="s">
        <v>6</v>
      </c>
      <c r="B144" s="28" t="s">
        <v>70</v>
      </c>
      <c r="C144" s="29" t="s">
        <v>34</v>
      </c>
      <c r="D144" s="28" t="s">
        <v>68</v>
      </c>
      <c r="E144" s="40">
        <v>630.0</v>
      </c>
    </row>
    <row r="145">
      <c r="A145" s="37" t="s">
        <v>6</v>
      </c>
      <c r="B145" s="24" t="s">
        <v>70</v>
      </c>
      <c r="C145" s="38" t="s">
        <v>35</v>
      </c>
      <c r="D145" s="24" t="s">
        <v>68</v>
      </c>
      <c r="E145" s="40">
        <v>651.0</v>
      </c>
    </row>
    <row r="146">
      <c r="A146" s="27" t="s">
        <v>6</v>
      </c>
      <c r="B146" s="28" t="s">
        <v>70</v>
      </c>
      <c r="C146" s="29" t="s">
        <v>36</v>
      </c>
      <c r="D146" s="28" t="s">
        <v>68</v>
      </c>
      <c r="E146" s="40">
        <v>630.0</v>
      </c>
    </row>
    <row r="147">
      <c r="A147" s="37" t="s">
        <v>6</v>
      </c>
      <c r="B147" s="24" t="s">
        <v>70</v>
      </c>
      <c r="C147" s="38" t="s">
        <v>37</v>
      </c>
      <c r="D147" s="24" t="s">
        <v>68</v>
      </c>
      <c r="E147" s="39">
        <v>651.0</v>
      </c>
    </row>
    <row r="148">
      <c r="A148" s="27" t="s">
        <v>6</v>
      </c>
      <c r="B148" s="28" t="s">
        <v>70</v>
      </c>
      <c r="C148" s="29" t="s">
        <v>38</v>
      </c>
      <c r="D148" s="28" t="s">
        <v>68</v>
      </c>
      <c r="E148" s="30">
        <v>686.0</v>
      </c>
    </row>
    <row r="149">
      <c r="A149" s="37" t="s">
        <v>78</v>
      </c>
      <c r="B149" s="24" t="s">
        <v>70</v>
      </c>
      <c r="C149" s="38" t="s">
        <v>15</v>
      </c>
      <c r="D149" s="24" t="s">
        <v>68</v>
      </c>
      <c r="E149" s="39">
        <v>630.0</v>
      </c>
    </row>
    <row r="150">
      <c r="A150" s="27" t="s">
        <v>78</v>
      </c>
      <c r="B150" s="28" t="s">
        <v>70</v>
      </c>
      <c r="C150" s="29" t="s">
        <v>16</v>
      </c>
      <c r="D150" s="28" t="s">
        <v>68</v>
      </c>
      <c r="E150" s="30">
        <v>651.0</v>
      </c>
    </row>
    <row r="151">
      <c r="A151" s="37" t="s">
        <v>78</v>
      </c>
      <c r="B151" s="24" t="s">
        <v>70</v>
      </c>
      <c r="C151" s="38" t="s">
        <v>17</v>
      </c>
      <c r="D151" s="24" t="s">
        <v>68</v>
      </c>
      <c r="E151" s="39">
        <v>630.0</v>
      </c>
    </row>
    <row r="152">
      <c r="A152" s="27" t="s">
        <v>78</v>
      </c>
      <c r="B152" s="28" t="s">
        <v>70</v>
      </c>
      <c r="C152" s="29" t="s">
        <v>18</v>
      </c>
      <c r="D152" s="28" t="s">
        <v>68</v>
      </c>
      <c r="E152" s="40">
        <v>651.0</v>
      </c>
    </row>
    <row r="153">
      <c r="A153" s="37" t="s">
        <v>78</v>
      </c>
      <c r="B153" s="24" t="s">
        <v>70</v>
      </c>
      <c r="C153" s="38" t="s">
        <v>19</v>
      </c>
      <c r="D153" s="24" t="s">
        <v>68</v>
      </c>
      <c r="E153" s="39">
        <v>651.0</v>
      </c>
    </row>
    <row r="154">
      <c r="A154" s="27" t="s">
        <v>78</v>
      </c>
      <c r="B154" s="28" t="s">
        <v>70</v>
      </c>
      <c r="C154" s="29" t="s">
        <v>20</v>
      </c>
      <c r="D154" s="28" t="s">
        <v>68</v>
      </c>
      <c r="E154" s="30">
        <v>588.0</v>
      </c>
    </row>
    <row r="155">
      <c r="A155" s="37" t="s">
        <v>78</v>
      </c>
      <c r="B155" s="24" t="s">
        <v>70</v>
      </c>
      <c r="C155" s="38" t="s">
        <v>21</v>
      </c>
      <c r="D155" s="24" t="s">
        <v>68</v>
      </c>
      <c r="E155" s="40">
        <v>651.0</v>
      </c>
    </row>
    <row r="156">
      <c r="A156" s="27" t="s">
        <v>78</v>
      </c>
      <c r="B156" s="28" t="s">
        <v>70</v>
      </c>
      <c r="C156" s="29" t="s">
        <v>22</v>
      </c>
      <c r="D156" s="28" t="s">
        <v>68</v>
      </c>
      <c r="E156" s="30">
        <v>630.0</v>
      </c>
    </row>
    <row r="157">
      <c r="A157" s="37" t="s">
        <v>78</v>
      </c>
      <c r="B157" s="24" t="s">
        <v>70</v>
      </c>
      <c r="C157" s="38" t="s">
        <v>23</v>
      </c>
      <c r="D157" s="24" t="s">
        <v>68</v>
      </c>
      <c r="E157" s="39">
        <v>651.0</v>
      </c>
    </row>
    <row r="158">
      <c r="A158" s="27" t="s">
        <v>78</v>
      </c>
      <c r="B158" s="28" t="s">
        <v>70</v>
      </c>
      <c r="C158" s="29" t="s">
        <v>24</v>
      </c>
      <c r="D158" s="28" t="s">
        <v>68</v>
      </c>
      <c r="E158" s="40">
        <v>630.0</v>
      </c>
    </row>
    <row r="159">
      <c r="A159" s="37" t="s">
        <v>78</v>
      </c>
      <c r="B159" s="24" t="s">
        <v>70</v>
      </c>
      <c r="C159" s="38" t="s">
        <v>25</v>
      </c>
      <c r="D159" s="24" t="s">
        <v>68</v>
      </c>
      <c r="E159" s="39">
        <v>651.0</v>
      </c>
    </row>
    <row r="160">
      <c r="A160" s="27" t="s">
        <v>78</v>
      </c>
      <c r="B160" s="28" t="s">
        <v>70</v>
      </c>
      <c r="C160" s="29" t="s">
        <v>26</v>
      </c>
      <c r="D160" s="28" t="s">
        <v>68</v>
      </c>
      <c r="E160" s="30">
        <v>651.0</v>
      </c>
    </row>
    <row r="161">
      <c r="A161" s="37" t="s">
        <v>78</v>
      </c>
      <c r="B161" s="24" t="s">
        <v>70</v>
      </c>
      <c r="C161" s="38" t="s">
        <v>27</v>
      </c>
      <c r="D161" s="24" t="s">
        <v>68</v>
      </c>
      <c r="E161" s="39">
        <v>630.0</v>
      </c>
    </row>
    <row r="162">
      <c r="A162" s="27" t="s">
        <v>78</v>
      </c>
      <c r="B162" s="28" t="s">
        <v>70</v>
      </c>
      <c r="C162" s="29" t="s">
        <v>28</v>
      </c>
      <c r="D162" s="28" t="s">
        <v>68</v>
      </c>
      <c r="E162" s="30">
        <v>651.0</v>
      </c>
    </row>
    <row r="163">
      <c r="A163" s="37" t="s">
        <v>78</v>
      </c>
      <c r="B163" s="24" t="s">
        <v>70</v>
      </c>
      <c r="C163" s="38" t="s">
        <v>29</v>
      </c>
      <c r="D163" s="24" t="s">
        <v>68</v>
      </c>
      <c r="E163" s="39">
        <v>630.0</v>
      </c>
    </row>
    <row r="164">
      <c r="A164" s="27" t="s">
        <v>78</v>
      </c>
      <c r="B164" s="28" t="s">
        <v>70</v>
      </c>
      <c r="C164" s="29" t="s">
        <v>30</v>
      </c>
      <c r="D164" s="28" t="s">
        <v>68</v>
      </c>
      <c r="E164" s="30">
        <v>651.0</v>
      </c>
    </row>
    <row r="165">
      <c r="A165" s="37" t="s">
        <v>78</v>
      </c>
      <c r="B165" s="24" t="s">
        <v>70</v>
      </c>
      <c r="C165" s="38" t="s">
        <v>31</v>
      </c>
      <c r="D165" s="24" t="s">
        <v>68</v>
      </c>
      <c r="E165" s="40">
        <v>651.0</v>
      </c>
    </row>
    <row r="166">
      <c r="A166" s="27" t="s">
        <v>78</v>
      </c>
      <c r="B166" s="28" t="s">
        <v>70</v>
      </c>
      <c r="C166" s="29" t="s">
        <v>32</v>
      </c>
      <c r="D166" s="28" t="s">
        <v>68</v>
      </c>
      <c r="E166" s="30">
        <v>609.0</v>
      </c>
    </row>
    <row r="167">
      <c r="A167" s="37" t="s">
        <v>78</v>
      </c>
      <c r="B167" s="24" t="s">
        <v>70</v>
      </c>
      <c r="C167" s="38" t="s">
        <v>33</v>
      </c>
      <c r="D167" s="24" t="s">
        <v>68</v>
      </c>
      <c r="E167" s="40">
        <v>651.0</v>
      </c>
    </row>
    <row r="168">
      <c r="A168" s="27" t="s">
        <v>78</v>
      </c>
      <c r="B168" s="28" t="s">
        <v>70</v>
      </c>
      <c r="C168" s="29" t="s">
        <v>34</v>
      </c>
      <c r="D168" s="28" t="s">
        <v>68</v>
      </c>
      <c r="E168" s="40">
        <v>630.0</v>
      </c>
    </row>
    <row r="169">
      <c r="A169" s="37" t="s">
        <v>78</v>
      </c>
      <c r="B169" s="24" t="s">
        <v>70</v>
      </c>
      <c r="C169" s="38" t="s">
        <v>35</v>
      </c>
      <c r="D169" s="24" t="s">
        <v>68</v>
      </c>
      <c r="E169" s="40">
        <v>651.0</v>
      </c>
    </row>
    <row r="170">
      <c r="A170" s="27" t="s">
        <v>78</v>
      </c>
      <c r="B170" s="28" t="s">
        <v>70</v>
      </c>
      <c r="C170" s="29" t="s">
        <v>36</v>
      </c>
      <c r="D170" s="28" t="s">
        <v>68</v>
      </c>
      <c r="E170" s="40">
        <v>630.0</v>
      </c>
    </row>
    <row r="171">
      <c r="A171" s="37" t="s">
        <v>78</v>
      </c>
      <c r="B171" s="24" t="s">
        <v>70</v>
      </c>
      <c r="C171" s="38" t="s">
        <v>37</v>
      </c>
      <c r="D171" s="24" t="s">
        <v>68</v>
      </c>
      <c r="E171" s="39">
        <v>651.0</v>
      </c>
    </row>
    <row r="172">
      <c r="A172" s="27" t="s">
        <v>78</v>
      </c>
      <c r="B172" s="28" t="s">
        <v>70</v>
      </c>
      <c r="C172" s="29" t="s">
        <v>38</v>
      </c>
      <c r="D172" s="28" t="s">
        <v>68</v>
      </c>
      <c r="E172" s="30">
        <v>651.0</v>
      </c>
    </row>
    <row r="173">
      <c r="A173" s="37" t="s">
        <v>10</v>
      </c>
      <c r="B173" s="24" t="s">
        <v>70</v>
      </c>
      <c r="C173" s="38" t="s">
        <v>28</v>
      </c>
      <c r="D173" s="24" t="s">
        <v>68</v>
      </c>
      <c r="E173" s="39">
        <v>651.0</v>
      </c>
    </row>
    <row r="174">
      <c r="A174" s="27" t="s">
        <v>10</v>
      </c>
      <c r="B174" s="28" t="s">
        <v>70</v>
      </c>
      <c r="C174" s="29" t="s">
        <v>29</v>
      </c>
      <c r="D174" s="28" t="s">
        <v>68</v>
      </c>
      <c r="E174" s="30">
        <v>630.0</v>
      </c>
    </row>
    <row r="175">
      <c r="A175" s="37" t="s">
        <v>10</v>
      </c>
      <c r="B175" s="24" t="s">
        <v>70</v>
      </c>
      <c r="C175" s="38" t="s">
        <v>30</v>
      </c>
      <c r="D175" s="24" t="s">
        <v>68</v>
      </c>
      <c r="E175" s="39">
        <v>651.0</v>
      </c>
    </row>
    <row r="176">
      <c r="A176" s="27" t="s">
        <v>10</v>
      </c>
      <c r="B176" s="28" t="s">
        <v>70</v>
      </c>
      <c r="C176" s="29" t="s">
        <v>31</v>
      </c>
      <c r="D176" s="28" t="s">
        <v>68</v>
      </c>
      <c r="E176" s="40">
        <v>651.0</v>
      </c>
    </row>
    <row r="177">
      <c r="A177" s="37" t="s">
        <v>10</v>
      </c>
      <c r="B177" s="24" t="s">
        <v>70</v>
      </c>
      <c r="C177" s="38" t="s">
        <v>32</v>
      </c>
      <c r="D177" s="24" t="s">
        <v>68</v>
      </c>
      <c r="E177" s="39">
        <v>609.0</v>
      </c>
    </row>
    <row r="178">
      <c r="A178" s="27" t="s">
        <v>10</v>
      </c>
      <c r="B178" s="28" t="s">
        <v>70</v>
      </c>
      <c r="C178" s="29" t="s">
        <v>33</v>
      </c>
      <c r="D178" s="28" t="s">
        <v>68</v>
      </c>
      <c r="E178" s="40">
        <v>651.0</v>
      </c>
    </row>
    <row r="179">
      <c r="A179" s="37" t="s">
        <v>10</v>
      </c>
      <c r="B179" s="24" t="s">
        <v>70</v>
      </c>
      <c r="C179" s="38" t="s">
        <v>34</v>
      </c>
      <c r="D179" s="24" t="s">
        <v>68</v>
      </c>
      <c r="E179" s="40">
        <v>630.0</v>
      </c>
    </row>
    <row r="180">
      <c r="A180" s="27" t="s">
        <v>10</v>
      </c>
      <c r="B180" s="28" t="s">
        <v>70</v>
      </c>
      <c r="C180" s="29" t="s">
        <v>35</v>
      </c>
      <c r="D180" s="28" t="s">
        <v>68</v>
      </c>
      <c r="E180" s="40">
        <v>651.0</v>
      </c>
    </row>
    <row r="181">
      <c r="A181" s="37" t="s">
        <v>10</v>
      </c>
      <c r="B181" s="24" t="s">
        <v>70</v>
      </c>
      <c r="C181" s="38" t="s">
        <v>36</v>
      </c>
      <c r="D181" s="24" t="s">
        <v>68</v>
      </c>
      <c r="E181" s="40">
        <v>630.0</v>
      </c>
    </row>
    <row r="182">
      <c r="A182" s="27" t="s">
        <v>10</v>
      </c>
      <c r="B182" s="28" t="s">
        <v>70</v>
      </c>
      <c r="C182" s="29" t="s">
        <v>37</v>
      </c>
      <c r="D182" s="28" t="s">
        <v>68</v>
      </c>
      <c r="E182" s="30">
        <v>651.0</v>
      </c>
    </row>
    <row r="183">
      <c r="A183" s="37" t="s">
        <v>10</v>
      </c>
      <c r="B183" s="24" t="s">
        <v>70</v>
      </c>
      <c r="C183" s="38" t="s">
        <v>38</v>
      </c>
      <c r="D183" s="24" t="s">
        <v>68</v>
      </c>
      <c r="E183" s="39">
        <v>651.0</v>
      </c>
    </row>
    <row r="184">
      <c r="A184" s="27" t="s">
        <v>81</v>
      </c>
      <c r="B184" s="28" t="s">
        <v>70</v>
      </c>
      <c r="C184" s="29" t="s">
        <v>15</v>
      </c>
      <c r="D184" s="28" t="s">
        <v>68</v>
      </c>
      <c r="E184" s="30">
        <v>630.0</v>
      </c>
    </row>
    <row r="185">
      <c r="A185" s="37" t="s">
        <v>81</v>
      </c>
      <c r="B185" s="24" t="s">
        <v>70</v>
      </c>
      <c r="C185" s="38" t="s">
        <v>16</v>
      </c>
      <c r="D185" s="24" t="s">
        <v>68</v>
      </c>
      <c r="E185" s="39">
        <v>651.0</v>
      </c>
    </row>
    <row r="186">
      <c r="A186" s="27" t="s">
        <v>81</v>
      </c>
      <c r="B186" s="28" t="s">
        <v>70</v>
      </c>
      <c r="C186" s="29" t="s">
        <v>17</v>
      </c>
      <c r="D186" s="28" t="s">
        <v>68</v>
      </c>
      <c r="E186" s="30">
        <v>630.0</v>
      </c>
    </row>
    <row r="187">
      <c r="A187" s="37" t="s">
        <v>81</v>
      </c>
      <c r="B187" s="24" t="s">
        <v>70</v>
      </c>
      <c r="C187" s="38" t="s">
        <v>18</v>
      </c>
      <c r="D187" s="24" t="s">
        <v>68</v>
      </c>
      <c r="E187" s="40">
        <v>651.0</v>
      </c>
    </row>
    <row r="188">
      <c r="A188" s="27" t="s">
        <v>81</v>
      </c>
      <c r="B188" s="28" t="s">
        <v>70</v>
      </c>
      <c r="C188" s="29" t="s">
        <v>19</v>
      </c>
      <c r="D188" s="28" t="s">
        <v>68</v>
      </c>
      <c r="E188" s="30">
        <v>651.0</v>
      </c>
    </row>
    <row r="189">
      <c r="A189" s="37" t="s">
        <v>81</v>
      </c>
      <c r="B189" s="24" t="s">
        <v>70</v>
      </c>
      <c r="C189" s="38" t="s">
        <v>20</v>
      </c>
      <c r="D189" s="24" t="s">
        <v>68</v>
      </c>
      <c r="E189" s="39">
        <v>588.0</v>
      </c>
    </row>
    <row r="190">
      <c r="A190" s="27" t="s">
        <v>81</v>
      </c>
      <c r="B190" s="28" t="s">
        <v>70</v>
      </c>
      <c r="C190" s="29" t="s">
        <v>21</v>
      </c>
      <c r="D190" s="28" t="s">
        <v>68</v>
      </c>
      <c r="E190" s="40">
        <v>651.0</v>
      </c>
    </row>
    <row r="191">
      <c r="A191" s="37" t="s">
        <v>81</v>
      </c>
      <c r="B191" s="24" t="s">
        <v>70</v>
      </c>
      <c r="C191" s="38" t="s">
        <v>22</v>
      </c>
      <c r="D191" s="24" t="s">
        <v>68</v>
      </c>
      <c r="E191" s="39">
        <v>630.0</v>
      </c>
    </row>
    <row r="192">
      <c r="A192" s="27" t="s">
        <v>81</v>
      </c>
      <c r="B192" s="28" t="s">
        <v>70</v>
      </c>
      <c r="C192" s="29" t="s">
        <v>23</v>
      </c>
      <c r="D192" s="28" t="s">
        <v>68</v>
      </c>
      <c r="E192" s="30">
        <v>651.0</v>
      </c>
    </row>
    <row r="193">
      <c r="A193" s="37" t="s">
        <v>81</v>
      </c>
      <c r="B193" s="24" t="s">
        <v>70</v>
      </c>
      <c r="C193" s="38" t="s">
        <v>24</v>
      </c>
      <c r="D193" s="24" t="s">
        <v>68</v>
      </c>
      <c r="E193" s="40">
        <v>630.0</v>
      </c>
    </row>
    <row r="194">
      <c r="A194" s="27" t="s">
        <v>81</v>
      </c>
      <c r="B194" s="28" t="s">
        <v>70</v>
      </c>
      <c r="C194" s="29" t="s">
        <v>25</v>
      </c>
      <c r="D194" s="28" t="s">
        <v>68</v>
      </c>
      <c r="E194" s="30">
        <v>651.0</v>
      </c>
    </row>
    <row r="195">
      <c r="A195" s="37" t="s">
        <v>81</v>
      </c>
      <c r="B195" s="24" t="s">
        <v>70</v>
      </c>
      <c r="C195" s="38" t="s">
        <v>26</v>
      </c>
      <c r="D195" s="24" t="s">
        <v>68</v>
      </c>
      <c r="E195" s="39">
        <v>651.0</v>
      </c>
    </row>
    <row r="196">
      <c r="A196" s="27" t="s">
        <v>81</v>
      </c>
      <c r="B196" s="28" t="s">
        <v>70</v>
      </c>
      <c r="C196" s="29" t="s">
        <v>27</v>
      </c>
      <c r="D196" s="28" t="s">
        <v>68</v>
      </c>
      <c r="E196" s="30">
        <v>630.0</v>
      </c>
    </row>
    <row r="197">
      <c r="A197" s="37" t="s">
        <v>81</v>
      </c>
      <c r="B197" s="24" t="s">
        <v>70</v>
      </c>
      <c r="C197" s="38" t="s">
        <v>28</v>
      </c>
      <c r="D197" s="24" t="s">
        <v>68</v>
      </c>
      <c r="E197" s="39">
        <v>651.0</v>
      </c>
    </row>
    <row r="198">
      <c r="A198" s="27" t="s">
        <v>81</v>
      </c>
      <c r="B198" s="28" t="s">
        <v>70</v>
      </c>
      <c r="C198" s="29" t="s">
        <v>29</v>
      </c>
      <c r="D198" s="28" t="s">
        <v>68</v>
      </c>
      <c r="E198" s="30">
        <v>630.0</v>
      </c>
    </row>
    <row r="199">
      <c r="A199" s="37" t="s">
        <v>81</v>
      </c>
      <c r="B199" s="24" t="s">
        <v>70</v>
      </c>
      <c r="C199" s="38" t="s">
        <v>30</v>
      </c>
      <c r="D199" s="24" t="s">
        <v>68</v>
      </c>
      <c r="E199" s="39">
        <v>651.0</v>
      </c>
    </row>
    <row r="200">
      <c r="A200" s="27" t="s">
        <v>81</v>
      </c>
      <c r="B200" s="28" t="s">
        <v>70</v>
      </c>
      <c r="C200" s="29" t="s">
        <v>31</v>
      </c>
      <c r="D200" s="28" t="s">
        <v>68</v>
      </c>
      <c r="E200" s="40">
        <v>651.0</v>
      </c>
    </row>
    <row r="201">
      <c r="A201" s="37" t="s">
        <v>81</v>
      </c>
      <c r="B201" s="24" t="s">
        <v>70</v>
      </c>
      <c r="C201" s="38" t="s">
        <v>32</v>
      </c>
      <c r="D201" s="24" t="s">
        <v>68</v>
      </c>
      <c r="E201" s="39">
        <v>609.0</v>
      </c>
    </row>
    <row r="202">
      <c r="A202" s="27" t="s">
        <v>81</v>
      </c>
      <c r="B202" s="28" t="s">
        <v>70</v>
      </c>
      <c r="C202" s="29" t="s">
        <v>33</v>
      </c>
      <c r="D202" s="28" t="s">
        <v>68</v>
      </c>
      <c r="E202" s="40">
        <v>651.0</v>
      </c>
    </row>
    <row r="203">
      <c r="A203" s="37" t="s">
        <v>81</v>
      </c>
      <c r="B203" s="24" t="s">
        <v>70</v>
      </c>
      <c r="C203" s="38" t="s">
        <v>34</v>
      </c>
      <c r="D203" s="24" t="s">
        <v>68</v>
      </c>
      <c r="E203" s="40">
        <v>630.0</v>
      </c>
    </row>
    <row r="204">
      <c r="A204" s="27" t="s">
        <v>81</v>
      </c>
      <c r="B204" s="28" t="s">
        <v>70</v>
      </c>
      <c r="C204" s="29" t="s">
        <v>35</v>
      </c>
      <c r="D204" s="28" t="s">
        <v>68</v>
      </c>
      <c r="E204" s="40">
        <v>651.0</v>
      </c>
    </row>
    <row r="205">
      <c r="A205" s="37" t="s">
        <v>81</v>
      </c>
      <c r="B205" s="24" t="s">
        <v>70</v>
      </c>
      <c r="C205" s="38" t="s">
        <v>36</v>
      </c>
      <c r="D205" s="24" t="s">
        <v>68</v>
      </c>
      <c r="E205" s="40">
        <v>630.0</v>
      </c>
    </row>
    <row r="206">
      <c r="A206" s="27" t="s">
        <v>81</v>
      </c>
      <c r="B206" s="28" t="s">
        <v>70</v>
      </c>
      <c r="C206" s="29" t="s">
        <v>37</v>
      </c>
      <c r="D206" s="28" t="s">
        <v>68</v>
      </c>
      <c r="E206" s="30">
        <v>651.0</v>
      </c>
    </row>
    <row r="207">
      <c r="A207" s="37" t="s">
        <v>81</v>
      </c>
      <c r="B207" s="24" t="s">
        <v>70</v>
      </c>
      <c r="C207" s="38" t="s">
        <v>38</v>
      </c>
      <c r="D207" s="24" t="s">
        <v>68</v>
      </c>
      <c r="E207" s="39">
        <v>686.0</v>
      </c>
    </row>
    <row r="208">
      <c r="A208" s="27" t="s">
        <v>82</v>
      </c>
      <c r="B208" s="28" t="s">
        <v>70</v>
      </c>
      <c r="C208" s="29" t="s">
        <v>15</v>
      </c>
      <c r="D208" s="28" t="s">
        <v>68</v>
      </c>
      <c r="E208" s="30">
        <v>630.0</v>
      </c>
    </row>
    <row r="209">
      <c r="A209" s="37" t="s">
        <v>82</v>
      </c>
      <c r="B209" s="24" t="s">
        <v>70</v>
      </c>
      <c r="C209" s="38" t="s">
        <v>16</v>
      </c>
      <c r="D209" s="24" t="s">
        <v>68</v>
      </c>
      <c r="E209" s="39">
        <v>651.0</v>
      </c>
    </row>
    <row r="210">
      <c r="A210" s="27" t="s">
        <v>82</v>
      </c>
      <c r="B210" s="28" t="s">
        <v>70</v>
      </c>
      <c r="C210" s="29" t="s">
        <v>17</v>
      </c>
      <c r="D210" s="28" t="s">
        <v>68</v>
      </c>
      <c r="E210" s="30">
        <v>630.0</v>
      </c>
    </row>
    <row r="211">
      <c r="A211" s="37" t="s">
        <v>82</v>
      </c>
      <c r="B211" s="24" t="s">
        <v>70</v>
      </c>
      <c r="C211" s="38" t="s">
        <v>18</v>
      </c>
      <c r="D211" s="24" t="s">
        <v>68</v>
      </c>
      <c r="E211" s="40">
        <v>651.0</v>
      </c>
    </row>
    <row r="212">
      <c r="A212" s="27" t="s">
        <v>82</v>
      </c>
      <c r="B212" s="28" t="s">
        <v>70</v>
      </c>
      <c r="C212" s="29" t="s">
        <v>19</v>
      </c>
      <c r="D212" s="28" t="s">
        <v>68</v>
      </c>
      <c r="E212" s="30">
        <v>651.0</v>
      </c>
    </row>
    <row r="213">
      <c r="A213" s="37" t="s">
        <v>82</v>
      </c>
      <c r="B213" s="24" t="s">
        <v>70</v>
      </c>
      <c r="C213" s="38" t="s">
        <v>20</v>
      </c>
      <c r="D213" s="24" t="s">
        <v>68</v>
      </c>
      <c r="E213" s="39">
        <v>588.0</v>
      </c>
    </row>
    <row r="214">
      <c r="A214" s="27" t="s">
        <v>82</v>
      </c>
      <c r="B214" s="28" t="s">
        <v>70</v>
      </c>
      <c r="C214" s="29" t="s">
        <v>21</v>
      </c>
      <c r="D214" s="28" t="s">
        <v>68</v>
      </c>
      <c r="E214" s="40">
        <v>651.0</v>
      </c>
    </row>
    <row r="215">
      <c r="A215" s="37" t="s">
        <v>82</v>
      </c>
      <c r="B215" s="24" t="s">
        <v>70</v>
      </c>
      <c r="C215" s="38" t="s">
        <v>22</v>
      </c>
      <c r="D215" s="24" t="s">
        <v>68</v>
      </c>
      <c r="E215" s="39">
        <v>630.0</v>
      </c>
    </row>
    <row r="216">
      <c r="A216" s="27" t="s">
        <v>82</v>
      </c>
      <c r="B216" s="28" t="s">
        <v>70</v>
      </c>
      <c r="C216" s="29" t="s">
        <v>23</v>
      </c>
      <c r="D216" s="28" t="s">
        <v>68</v>
      </c>
      <c r="E216" s="30">
        <v>651.0</v>
      </c>
    </row>
    <row r="217">
      <c r="A217" s="37" t="s">
        <v>82</v>
      </c>
      <c r="B217" s="24" t="s">
        <v>70</v>
      </c>
      <c r="C217" s="38" t="s">
        <v>24</v>
      </c>
      <c r="D217" s="24" t="s">
        <v>68</v>
      </c>
      <c r="E217" s="40">
        <v>630.0</v>
      </c>
    </row>
    <row r="218">
      <c r="A218" s="27" t="s">
        <v>82</v>
      </c>
      <c r="B218" s="28" t="s">
        <v>70</v>
      </c>
      <c r="C218" s="29" t="s">
        <v>25</v>
      </c>
      <c r="D218" s="28" t="s">
        <v>68</v>
      </c>
      <c r="E218" s="30">
        <v>651.0</v>
      </c>
    </row>
    <row r="219">
      <c r="A219" s="37" t="s">
        <v>82</v>
      </c>
      <c r="B219" s="24" t="s">
        <v>70</v>
      </c>
      <c r="C219" s="38" t="s">
        <v>26</v>
      </c>
      <c r="D219" s="24" t="s">
        <v>68</v>
      </c>
      <c r="E219" s="39">
        <v>651.0</v>
      </c>
    </row>
    <row r="220">
      <c r="A220" s="27" t="s">
        <v>82</v>
      </c>
      <c r="B220" s="28" t="s">
        <v>70</v>
      </c>
      <c r="C220" s="29" t="s">
        <v>27</v>
      </c>
      <c r="D220" s="28" t="s">
        <v>68</v>
      </c>
      <c r="E220" s="30">
        <v>630.0</v>
      </c>
    </row>
    <row r="221">
      <c r="A221" s="37" t="s">
        <v>82</v>
      </c>
      <c r="B221" s="24" t="s">
        <v>70</v>
      </c>
      <c r="C221" s="38" t="s">
        <v>28</v>
      </c>
      <c r="D221" s="24" t="s">
        <v>68</v>
      </c>
      <c r="E221" s="39">
        <v>651.0</v>
      </c>
    </row>
    <row r="222">
      <c r="A222" s="27" t="s">
        <v>82</v>
      </c>
      <c r="B222" s="28" t="s">
        <v>70</v>
      </c>
      <c r="C222" s="29" t="s">
        <v>29</v>
      </c>
      <c r="D222" s="28" t="s">
        <v>68</v>
      </c>
      <c r="E222" s="30">
        <v>630.0</v>
      </c>
    </row>
    <row r="223">
      <c r="A223" s="37" t="s">
        <v>82</v>
      </c>
      <c r="B223" s="24" t="s">
        <v>70</v>
      </c>
      <c r="C223" s="38" t="s">
        <v>30</v>
      </c>
      <c r="D223" s="24" t="s">
        <v>68</v>
      </c>
      <c r="E223" s="39">
        <v>651.0</v>
      </c>
    </row>
    <row r="224">
      <c r="A224" s="27" t="s">
        <v>82</v>
      </c>
      <c r="B224" s="28" t="s">
        <v>70</v>
      </c>
      <c r="C224" s="29" t="s">
        <v>31</v>
      </c>
      <c r="D224" s="28" t="s">
        <v>68</v>
      </c>
      <c r="E224" s="40">
        <v>651.0</v>
      </c>
    </row>
    <row r="225">
      <c r="A225" s="37" t="s">
        <v>82</v>
      </c>
      <c r="B225" s="24" t="s">
        <v>70</v>
      </c>
      <c r="C225" s="38" t="s">
        <v>32</v>
      </c>
      <c r="D225" s="24" t="s">
        <v>68</v>
      </c>
      <c r="E225" s="39">
        <v>609.0</v>
      </c>
    </row>
    <row r="226">
      <c r="A226" s="27" t="s">
        <v>82</v>
      </c>
      <c r="B226" s="28" t="s">
        <v>70</v>
      </c>
      <c r="C226" s="29" t="s">
        <v>33</v>
      </c>
      <c r="D226" s="28" t="s">
        <v>68</v>
      </c>
      <c r="E226" s="40">
        <v>651.0</v>
      </c>
    </row>
    <row r="227">
      <c r="A227" s="37" t="s">
        <v>82</v>
      </c>
      <c r="B227" s="24" t="s">
        <v>70</v>
      </c>
      <c r="C227" s="38" t="s">
        <v>34</v>
      </c>
      <c r="D227" s="24" t="s">
        <v>68</v>
      </c>
      <c r="E227" s="40">
        <v>483.0</v>
      </c>
    </row>
    <row r="228">
      <c r="A228" s="27" t="s">
        <v>82</v>
      </c>
      <c r="B228" s="28" t="s">
        <v>70</v>
      </c>
      <c r="C228" s="29" t="s">
        <v>35</v>
      </c>
      <c r="D228" s="28" t="s">
        <v>68</v>
      </c>
      <c r="E228" s="40">
        <v>651.0</v>
      </c>
    </row>
    <row r="229">
      <c r="A229" s="37" t="s">
        <v>82</v>
      </c>
      <c r="B229" s="24" t="s">
        <v>70</v>
      </c>
      <c r="C229" s="38" t="s">
        <v>36</v>
      </c>
      <c r="D229" s="24" t="s">
        <v>68</v>
      </c>
      <c r="E229" s="40">
        <v>483.0</v>
      </c>
    </row>
    <row r="230">
      <c r="A230" s="27" t="s">
        <v>82</v>
      </c>
      <c r="B230" s="28" t="s">
        <v>70</v>
      </c>
      <c r="C230" s="29" t="s">
        <v>37</v>
      </c>
      <c r="D230" s="28" t="s">
        <v>68</v>
      </c>
      <c r="E230" s="30">
        <v>651.0</v>
      </c>
    </row>
    <row r="231">
      <c r="A231" s="37" t="s">
        <v>82</v>
      </c>
      <c r="B231" s="24" t="s">
        <v>70</v>
      </c>
      <c r="C231" s="38" t="s">
        <v>38</v>
      </c>
      <c r="D231" s="24" t="s">
        <v>68</v>
      </c>
      <c r="E231" s="39">
        <v>651.0</v>
      </c>
    </row>
    <row r="232">
      <c r="A232" s="27" t="s">
        <v>11</v>
      </c>
      <c r="B232" s="28" t="s">
        <v>70</v>
      </c>
      <c r="C232" s="29" t="s">
        <v>15</v>
      </c>
      <c r="D232" s="28" t="s">
        <v>68</v>
      </c>
      <c r="E232" s="30">
        <v>630.0</v>
      </c>
    </row>
    <row r="233">
      <c r="A233" s="37" t="s">
        <v>11</v>
      </c>
      <c r="B233" s="24" t="s">
        <v>70</v>
      </c>
      <c r="C233" s="38" t="s">
        <v>16</v>
      </c>
      <c r="D233" s="24" t="s">
        <v>68</v>
      </c>
      <c r="E233" s="39">
        <v>651.0</v>
      </c>
    </row>
    <row r="234">
      <c r="A234" s="27" t="s">
        <v>11</v>
      </c>
      <c r="B234" s="28" t="s">
        <v>70</v>
      </c>
      <c r="C234" s="29" t="s">
        <v>17</v>
      </c>
      <c r="D234" s="28" t="s">
        <v>68</v>
      </c>
      <c r="E234" s="30">
        <v>630.0</v>
      </c>
    </row>
    <row r="235">
      <c r="A235" s="37" t="s">
        <v>11</v>
      </c>
      <c r="B235" s="24" t="s">
        <v>70</v>
      </c>
      <c r="C235" s="38" t="s">
        <v>18</v>
      </c>
      <c r="D235" s="24" t="s">
        <v>68</v>
      </c>
      <c r="E235" s="40">
        <v>651.0</v>
      </c>
    </row>
    <row r="236">
      <c r="A236" s="27" t="s">
        <v>11</v>
      </c>
      <c r="B236" s="28" t="s">
        <v>70</v>
      </c>
      <c r="C236" s="29" t="s">
        <v>19</v>
      </c>
      <c r="D236" s="28" t="s">
        <v>68</v>
      </c>
      <c r="E236" s="30">
        <v>651.0</v>
      </c>
    </row>
    <row r="237">
      <c r="A237" s="37" t="s">
        <v>11</v>
      </c>
      <c r="B237" s="24" t="s">
        <v>70</v>
      </c>
      <c r="C237" s="38" t="s">
        <v>20</v>
      </c>
      <c r="D237" s="24" t="s">
        <v>68</v>
      </c>
      <c r="E237" s="39">
        <v>588.0</v>
      </c>
    </row>
    <row r="238">
      <c r="A238" s="56" t="s">
        <v>11</v>
      </c>
      <c r="B238" s="52" t="s">
        <v>70</v>
      </c>
      <c r="C238" s="57" t="s">
        <v>21</v>
      </c>
      <c r="D238" s="52" t="s">
        <v>68</v>
      </c>
      <c r="E238" s="58">
        <v>651.0</v>
      </c>
    </row>
    <row r="239">
      <c r="C239" s="5"/>
    </row>
    <row r="240">
      <c r="C240" s="5"/>
    </row>
    <row r="241">
      <c r="C241" s="5"/>
    </row>
    <row r="242">
      <c r="C242" s="5"/>
    </row>
    <row r="243">
      <c r="C243" s="5"/>
    </row>
    <row r="244">
      <c r="C244" s="5"/>
    </row>
    <row r="245">
      <c r="C245" s="5"/>
    </row>
    <row r="246">
      <c r="C246" s="5"/>
    </row>
    <row r="247">
      <c r="C247" s="5"/>
    </row>
  </sheetData>
  <dataValidations>
    <dataValidation type="custom" allowBlank="1" showDropDown="1" sqref="AA33:AA45 AC33:AD45 Q48:Q60 E34:E238">
      <formula1>AND(ISNUMBER(E33),(NOT(OR(NOT(ISERROR(DATEVALUE(E33))), AND(ISNUMBER(E33), LEFT(CELL("format", E33))="D")))))</formula1>
    </dataValidation>
    <dataValidation allowBlank="1" showDropDown="1" sqref="C34:C238"/>
  </dataValidations>
  <drawing r:id="rId1"/>
  <tableParts count="4">
    <tablePart r:id="rId6"/>
    <tablePart r:id="rId7"/>
    <tablePart r:id="rId8"/>
    <tablePart r:id="rId9"/>
  </tableParts>
</worksheet>
</file>